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9975" activeTab="0"/>
  </bookViews>
  <sheets>
    <sheet name="Instructions &amp; Notes" sheetId="1" r:id="rId1"/>
    <sheet name="Forecast" sheetId="2" r:id="rId2"/>
    <sheet name="Actual" sheetId="3" r:id="rId3"/>
    <sheet name="Variance" sheetId="4" r:id="rId4"/>
    <sheet name="Admin" sheetId="5" state="veryHidden" r:id="rId5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D7" authorId="0">
      <text>
        <r>
          <rPr>
            <b/>
            <sz val="8"/>
            <rFont val="Tahoma"/>
            <family val="0"/>
          </rPr>
          <t>Fixed Dollar:</t>
        </r>
        <r>
          <rPr>
            <sz val="8"/>
            <rFont val="Tahoma"/>
            <family val="0"/>
          </rPr>
          <t xml:space="preserve">
If projecting departmental expenses as a fixed dollar expenditure enter that value within the </t>
        </r>
        <r>
          <rPr>
            <u val="single"/>
            <sz val="8"/>
            <rFont val="Tahoma"/>
            <family val="2"/>
          </rPr>
          <t>yellow cells</t>
        </r>
        <r>
          <rPr>
            <sz val="8"/>
            <rFont val="Tahoma"/>
            <family val="0"/>
          </rPr>
          <t xml:space="preserve"> below. Enter a zero dollar value, if basing expenditure projection as a percentage of Gross Profit.
Fixed Dollar expense values will </t>
        </r>
        <r>
          <rPr>
            <b/>
            <sz val="8"/>
            <rFont val="Tahoma"/>
            <family val="2"/>
          </rPr>
          <t>take precedence</t>
        </r>
        <r>
          <rPr>
            <sz val="8"/>
            <rFont val="Tahoma"/>
            <family val="0"/>
          </rPr>
          <t xml:space="preserve"> over a % of gross profit calculation.</t>
        </r>
      </text>
    </comment>
    <comment ref="E7" authorId="0">
      <text>
        <r>
          <rPr>
            <b/>
            <sz val="8"/>
            <rFont val="Tahoma"/>
            <family val="0"/>
          </rPr>
          <t>% of Gross Profit:</t>
        </r>
        <r>
          <rPr>
            <sz val="8"/>
            <rFont val="Tahoma"/>
            <family val="0"/>
          </rPr>
          <t xml:space="preserve">
If projecting departmental expenses as a % of gross profit enter the desired % value within the </t>
        </r>
        <r>
          <rPr>
            <u val="single"/>
            <sz val="8"/>
            <rFont val="Tahoma"/>
            <family val="2"/>
          </rPr>
          <t>yellow cells</t>
        </r>
        <r>
          <rPr>
            <sz val="8"/>
            <rFont val="Tahoma"/>
            <family val="0"/>
          </rPr>
          <t xml:space="preserve"> below. 
Be sure that a zero dollar value is entered within the Fixed Dollar expense column since Fixed Dollar expenditures take precedence over a % of gross profit calculation.</t>
        </r>
      </text>
    </comment>
    <comment ref="I7" authorId="0">
      <text>
        <r>
          <rPr>
            <b/>
            <sz val="8"/>
            <rFont val="Tahoma"/>
            <family val="0"/>
          </rPr>
          <t>Fixed Dollar:</t>
        </r>
        <r>
          <rPr>
            <sz val="8"/>
            <rFont val="Tahoma"/>
            <family val="0"/>
          </rPr>
          <t xml:space="preserve">
If projecting departmental expenses as a fixed dollar expenditure enter that value within the </t>
        </r>
        <r>
          <rPr>
            <u val="single"/>
            <sz val="8"/>
            <rFont val="Tahoma"/>
            <family val="2"/>
          </rPr>
          <t>yellow cells</t>
        </r>
        <r>
          <rPr>
            <sz val="8"/>
            <rFont val="Tahoma"/>
            <family val="0"/>
          </rPr>
          <t xml:space="preserve"> below. Enter a zero dollar value, if basing expenditure projection as a percentage of Gross Profit.
Fixed Dollar expense values will </t>
        </r>
        <r>
          <rPr>
            <b/>
            <sz val="8"/>
            <rFont val="Tahoma"/>
            <family val="2"/>
          </rPr>
          <t>take precedence</t>
        </r>
        <r>
          <rPr>
            <sz val="8"/>
            <rFont val="Tahoma"/>
            <family val="0"/>
          </rPr>
          <t xml:space="preserve"> over a % of gross profit calculation</t>
        </r>
      </text>
    </comment>
    <comment ref="J7" authorId="0">
      <text>
        <r>
          <rPr>
            <b/>
            <sz val="8"/>
            <rFont val="Tahoma"/>
            <family val="0"/>
          </rPr>
          <t>% of Gross Profit:</t>
        </r>
        <r>
          <rPr>
            <sz val="8"/>
            <rFont val="Tahoma"/>
            <family val="0"/>
          </rPr>
          <t xml:space="preserve">
If projecting departmental expenses as a % of gross profit enter the desired % value within the </t>
        </r>
        <r>
          <rPr>
            <u val="single"/>
            <sz val="8"/>
            <rFont val="Tahoma"/>
            <family val="2"/>
          </rPr>
          <t>yellow cells</t>
        </r>
        <r>
          <rPr>
            <sz val="8"/>
            <rFont val="Tahoma"/>
            <family val="0"/>
          </rPr>
          <t xml:space="preserve"> below. 
Be sure that a zero dollar value is entered within the Fixed Dollar expense column since Fixed Dollar expenditures take precedence over a % of gross profit calculation.</t>
        </r>
      </text>
    </comment>
    <comment ref="C7" authorId="0">
      <text>
        <r>
          <rPr>
            <b/>
            <sz val="8"/>
            <rFont val="Tahoma"/>
            <family val="0"/>
          </rPr>
          <t>Account #:</t>
        </r>
        <r>
          <rPr>
            <sz val="8"/>
            <rFont val="Tahoma"/>
            <family val="0"/>
          </rPr>
          <t xml:space="preserve">
For reporting purpose you may enter the financial account number.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7" authorId="0">
      <text>
        <r>
          <rPr>
            <b/>
            <sz val="8"/>
            <rFont val="Tahoma"/>
            <family val="0"/>
          </rPr>
          <t>Fixed Dollar:</t>
        </r>
        <r>
          <rPr>
            <sz val="8"/>
            <rFont val="Tahoma"/>
            <family val="0"/>
          </rPr>
          <t xml:space="preserve">
It is suggested that actual departmental expenses are entered as a fixed dollar value within the </t>
        </r>
        <r>
          <rPr>
            <u val="single"/>
            <sz val="8"/>
            <rFont val="Tahoma"/>
            <family val="2"/>
          </rPr>
          <t>yellow cells</t>
        </r>
        <r>
          <rPr>
            <sz val="8"/>
            <rFont val="Tahoma"/>
            <family val="0"/>
          </rPr>
          <t xml:space="preserve"> below. If entering expenditures as a % of Gross Profit to speed-up the analysis process, be sure that a zero dollar value is within the fixed dollar expense column.
Fixed Dollar expense values will take precedence over a % of gross profit calculation.
Values entered as a % of gross profit may cause a variance due to rounding.
</t>
        </r>
      </text>
    </comment>
    <comment ref="C7" authorId="0">
      <text>
        <r>
          <rPr>
            <b/>
            <sz val="8"/>
            <rFont val="Tahoma"/>
            <family val="0"/>
          </rPr>
          <t>Account #:</t>
        </r>
        <r>
          <rPr>
            <sz val="8"/>
            <rFont val="Tahoma"/>
            <family val="0"/>
          </rPr>
          <t xml:space="preserve">
Financial account number are entered on the Forecast worksheet. </t>
        </r>
      </text>
    </comment>
    <comment ref="I7" authorId="0">
      <text>
        <r>
          <rPr>
            <b/>
            <sz val="8"/>
            <rFont val="Tahoma"/>
            <family val="0"/>
          </rPr>
          <t>Fixed Dollar:</t>
        </r>
        <r>
          <rPr>
            <sz val="8"/>
            <rFont val="Tahoma"/>
            <family val="0"/>
          </rPr>
          <t xml:space="preserve">
It is suggested that actual departmental expenses are entered as a fixed dollar value within the </t>
        </r>
        <r>
          <rPr>
            <u val="single"/>
            <sz val="8"/>
            <rFont val="Tahoma"/>
            <family val="2"/>
          </rPr>
          <t>yellow cells</t>
        </r>
        <r>
          <rPr>
            <sz val="8"/>
            <rFont val="Tahoma"/>
            <family val="0"/>
          </rPr>
          <t xml:space="preserve"> below. If entering expenditures as a % of Gross Profit to speed-up the analysis process, be sure that a zero dollar value is within the fixed dollar expense column.
Fixed Dollar expense values will take precedence over a % of gross profit calculation.
Values entered as a % of gross profit may cause a variance due to rounding.
</t>
        </r>
      </text>
    </comment>
  </commentList>
</comments>
</file>

<file path=xl/sharedStrings.xml><?xml version="1.0" encoding="utf-8"?>
<sst xmlns="http://schemas.openxmlformats.org/spreadsheetml/2006/main" count="301" uniqueCount="139">
  <si>
    <t>Projected Income</t>
  </si>
  <si>
    <t>Estimated Expenses</t>
  </si>
  <si>
    <t>Fixed Dollar</t>
  </si>
  <si>
    <t>% Gross</t>
  </si>
  <si>
    <t>Dollar Values</t>
  </si>
  <si>
    <t>Sales Compensation &amp; Other</t>
  </si>
  <si>
    <t>Deliver Expenses</t>
  </si>
  <si>
    <t>Sold Vehicle Policy Work</t>
  </si>
  <si>
    <t>Salaries - Management &amp; Supervision</t>
  </si>
  <si>
    <t>Salaries - Clerical Support Personnel</t>
  </si>
  <si>
    <t>Other - Salaries &amp; Wages</t>
  </si>
  <si>
    <t>Personnel Absentee Compensation</t>
  </si>
  <si>
    <t>Supervision - Incentives &amp; Bonuses</t>
  </si>
  <si>
    <t>Payroll Taxes</t>
  </si>
  <si>
    <t>Employee Benefits</t>
  </si>
  <si>
    <t>Employee Retirement Benefits</t>
  </si>
  <si>
    <t>Company Vehicle Expenditures</t>
  </si>
  <si>
    <t>Office Supplies &amp; Forms Expenses</t>
  </si>
  <si>
    <t>Other Miscellaneous Supplies</t>
  </si>
  <si>
    <t>E-Commerce/Internet Advertising</t>
  </si>
  <si>
    <t>Factory Advertising Rebates &amp; Credits</t>
  </si>
  <si>
    <t>Dealership Contributions</t>
  </si>
  <si>
    <t>Technology Service - Information</t>
  </si>
  <si>
    <t>Other - Outside Services</t>
  </si>
  <si>
    <t>Travel and Entertainment</t>
  </si>
  <si>
    <t>Publications &amp; Membership Dues</t>
  </si>
  <si>
    <t>Legal &amp; Accounting Expenses</t>
  </si>
  <si>
    <t>Telephone Expenses</t>
  </si>
  <si>
    <t>Dealership Training Expenses</t>
  </si>
  <si>
    <t>Vehicle Floorplan Interest</t>
  </si>
  <si>
    <t>Factory Interest Credit - Floorplan</t>
  </si>
  <si>
    <t xml:space="preserve">Notes Payable - Interest </t>
  </si>
  <si>
    <t>Inventory Insurance Expense</t>
  </si>
  <si>
    <t>Postage, Shipping &amp; Freight</t>
  </si>
  <si>
    <t>Miscellaneous Expenses</t>
  </si>
  <si>
    <t>Total Semi-Fixed Expenditures</t>
  </si>
  <si>
    <t>Rent</t>
  </si>
  <si>
    <t>Leaseholds - Amortization</t>
  </si>
  <si>
    <t>Real Estate Repairs &amp; Maintenance</t>
  </si>
  <si>
    <t>Depreciation - Building &amp; Improvements</t>
  </si>
  <si>
    <t>Real Estate - Taxes</t>
  </si>
  <si>
    <t>Insurance - Building &amp; Improvements</t>
  </si>
  <si>
    <t>Mortgage Interest Expense</t>
  </si>
  <si>
    <t>Utilities, Gas - Electric, &amp; Water</t>
  </si>
  <si>
    <t>Sub-Total Real Estate &amp; Rent</t>
  </si>
  <si>
    <t>Insurance - Other</t>
  </si>
  <si>
    <t>Taxes - Federal, State, Local, &amp; Other</t>
  </si>
  <si>
    <t>Equipment Repairs</t>
  </si>
  <si>
    <t>Depreciation - Equipment</t>
  </si>
  <si>
    <t>Equipment Rental Expense</t>
  </si>
  <si>
    <t xml:space="preserve">Total Fixed Expenses </t>
  </si>
  <si>
    <t>Total Fixed Overhead</t>
  </si>
  <si>
    <t>Total Expenditures</t>
  </si>
  <si>
    <t>IntactAuto.com</t>
  </si>
  <si>
    <t>Forecasted Gross Profit</t>
  </si>
  <si>
    <t>Fixed Operations</t>
  </si>
  <si>
    <t>Total Dealership</t>
  </si>
  <si>
    <t>Variable Operations</t>
  </si>
  <si>
    <t>Gross Profit / Income</t>
  </si>
  <si>
    <t>Operating Profit or Loss</t>
  </si>
  <si>
    <t>Total Personnel Expenses</t>
  </si>
  <si>
    <t>Total Selling Expenses</t>
  </si>
  <si>
    <t>Dealership Expenditures</t>
  </si>
  <si>
    <t>Forecasted Departmental Expenses &amp; Profit or Loss</t>
  </si>
  <si>
    <t>Policy Work - Parts &amp; Service</t>
  </si>
  <si>
    <t>Acct.#</t>
  </si>
  <si>
    <t>Actual Departmental Expenses &amp; Profit or Loss</t>
  </si>
  <si>
    <t>Actual Gross Profit</t>
  </si>
  <si>
    <t>Actual Expenses</t>
  </si>
  <si>
    <t>Salaries - Owner / Executive Officers</t>
  </si>
  <si>
    <t>Advertising - Non-Internet Related</t>
  </si>
  <si>
    <t>Factory Interest Credit - Floor plan</t>
  </si>
  <si>
    <t>Bad Debt Expense</t>
  </si>
  <si>
    <t xml:space="preserve">Forecasted Gross </t>
  </si>
  <si>
    <t>Actual Gross</t>
  </si>
  <si>
    <t>Gross Profit Variance</t>
  </si>
  <si>
    <t>Forecasted Expense</t>
  </si>
  <si>
    <t>Actual Expense</t>
  </si>
  <si>
    <t>Departmental Forecast Variance Report - Expenses &amp; Gross Profit or Loss</t>
  </si>
  <si>
    <t>This process may also be utilized for comparing year-to-date forecasted values or mid year-to-date forecasts if you calculate</t>
  </si>
  <si>
    <t>the cumulative monthly forecasted values previously made.</t>
  </si>
  <si>
    <t>Column 1:</t>
  </si>
  <si>
    <t>Column 2:</t>
  </si>
  <si>
    <t>Column 3:</t>
  </si>
  <si>
    <t>Option 1:</t>
  </si>
  <si>
    <t>Option 2:</t>
  </si>
  <si>
    <t>Option 3:</t>
  </si>
  <si>
    <t>Option 4:</t>
  </si>
  <si>
    <t>Year-to-Date</t>
  </si>
  <si>
    <t>Format</t>
  </si>
  <si>
    <t>(mm/yyyy)</t>
  </si>
  <si>
    <t>(yyyy)</t>
  </si>
  <si>
    <t>Enter Option after inputting timeframe (1 - 4)</t>
  </si>
  <si>
    <t>These Excel® spreadsheets are designed to simplify the somewhat time-consuming process of creating a Month-to-Month or Year-to-Date</t>
  </si>
  <si>
    <t>forecast within the retail automotive dealership and may also be utilized for the purpose of comparing actual financial statement time periods.</t>
  </si>
  <si>
    <r>
      <t xml:space="preserve">Enter your dealerships actual M-T-D or Y-T-D financial values from your dealership financial statement onto the </t>
    </r>
    <r>
      <rPr>
        <b/>
        <sz val="10"/>
        <rFont val="Arial"/>
        <family val="2"/>
      </rPr>
      <t>"Actual"</t>
    </r>
    <r>
      <rPr>
        <sz val="10"/>
        <rFont val="Arial"/>
        <family val="0"/>
      </rPr>
      <t xml:space="preserve"> worksheet.</t>
    </r>
  </si>
  <si>
    <r>
      <t xml:space="preserve">Then proceed by entering either the actual </t>
    </r>
    <r>
      <rPr>
        <b/>
        <sz val="10"/>
        <color indexed="18"/>
        <rFont val="Arial"/>
        <family val="2"/>
      </rPr>
      <t>fixed dollar values</t>
    </r>
    <r>
      <rPr>
        <sz val="10"/>
        <rFont val="Arial"/>
        <family val="0"/>
      </rPr>
      <t xml:space="preserve"> or </t>
    </r>
    <r>
      <rPr>
        <b/>
        <sz val="10"/>
        <color indexed="18"/>
        <rFont val="Arial"/>
        <family val="2"/>
      </rPr>
      <t>percentage of gross values</t>
    </r>
    <r>
      <rPr>
        <sz val="10"/>
        <rFont val="Arial"/>
        <family val="0"/>
      </rPr>
      <t xml:space="preserve"> that you entered on the "Actual"</t>
    </r>
  </si>
  <si>
    <r>
      <t xml:space="preserve">worksheet into the Gross Profit and Expense cells on the </t>
    </r>
    <r>
      <rPr>
        <b/>
        <sz val="10"/>
        <rFont val="Arial"/>
        <family val="2"/>
      </rPr>
      <t>"Forecast"</t>
    </r>
    <r>
      <rPr>
        <sz val="10"/>
        <rFont val="Arial"/>
        <family val="0"/>
      </rPr>
      <t xml:space="preserve"> worksheet. This will now give you a historical basis to begin</t>
    </r>
  </si>
  <si>
    <t>Remember fixed dollar entries within cells on the Forecast and Actual worksheets take precedence over % of gross profit dollar values.</t>
  </si>
  <si>
    <t>If you determine that a specific expense category is best forecasted by utilizing a % of Gross, enter a zero within the Fixed Dollar cell.</t>
  </si>
  <si>
    <r>
      <t>Note:</t>
    </r>
    <r>
      <rPr>
        <sz val="10"/>
        <rFont val="Arial"/>
        <family val="0"/>
      </rPr>
      <t xml:space="preserve"> You may alternate within expenses categories the usage of either a fixed dollar value or a percentage of gross.</t>
    </r>
  </si>
  <si>
    <t xml:space="preserve">Enter your forecasted values prior to beginning a new month and upon Month-End completion enter the actual dollar values from your </t>
  </si>
  <si>
    <t>Variance Calculation Spreadsheet.</t>
  </si>
  <si>
    <t>Forecast Expense Analysis Spreadsheet</t>
  </si>
  <si>
    <t>Actual Expense Analysis Spreadsheet</t>
  </si>
  <si>
    <t>yet they may also be utilized as follows;</t>
  </si>
  <si>
    <t>By default these worksheets will help one forecast Variable Operations, Fixed Operations, and Total Dealership Operating Profit or Loss,</t>
  </si>
  <si>
    <t>Creating a Monthly or Yearly Forecast</t>
  </si>
  <si>
    <r>
      <t xml:space="preserve">at a newly calculated </t>
    </r>
    <r>
      <rPr>
        <b/>
        <sz val="10"/>
        <color indexed="18"/>
        <rFont val="Arial"/>
        <family val="2"/>
      </rPr>
      <t>forecasted Net Profit or Loss</t>
    </r>
    <r>
      <rPr>
        <sz val="10"/>
        <rFont val="Arial"/>
        <family val="0"/>
      </rPr>
      <t xml:space="preserve"> within your department while completing the </t>
    </r>
    <r>
      <rPr>
        <b/>
        <sz val="10"/>
        <rFont val="Arial"/>
        <family val="2"/>
      </rPr>
      <t>"Variance"</t>
    </r>
    <r>
      <rPr>
        <sz val="10"/>
        <rFont val="Arial"/>
        <family val="0"/>
      </rPr>
      <t xml:space="preserve"> analysis report.</t>
    </r>
  </si>
  <si>
    <t>(Both the Actual &amp; Forecast worksheets are alike, simply COPY the Actual values onto the Forecast worksheet, which eliminates the need to make duplicate entries)</t>
  </si>
  <si>
    <t>e.g.. Salesperson Compensation paid would normally be determined as a percentage of gross profit, while Rent Expense would</t>
  </si>
  <si>
    <t>tend to be a fixed dollar amount entry.</t>
  </si>
  <si>
    <t>Create a Monthly Forecast and Compare it to Actual Month-End results</t>
  </si>
  <si>
    <r>
      <t xml:space="preserve">dealership financial statement onto the </t>
    </r>
    <r>
      <rPr>
        <b/>
        <sz val="10"/>
        <rFont val="Arial"/>
        <family val="2"/>
      </rPr>
      <t>"Actual"</t>
    </r>
    <r>
      <rPr>
        <sz val="10"/>
        <rFont val="Arial"/>
        <family val="0"/>
      </rPr>
      <t xml:space="preserve"> worksheet and then proceed to review the monthly "</t>
    </r>
    <r>
      <rPr>
        <b/>
        <sz val="10"/>
        <rFont val="Arial"/>
        <family val="2"/>
      </rPr>
      <t>Variance"</t>
    </r>
    <r>
      <rPr>
        <sz val="10"/>
        <rFont val="Arial"/>
        <family val="0"/>
      </rPr>
      <t xml:space="preserve"> worksheet.</t>
    </r>
  </si>
  <si>
    <t>To prevent these spreadsheets from being limited solely to managing the department classifications of Variable Operations and Fixed</t>
  </si>
  <si>
    <r>
      <t xml:space="preserve">Operations you are able to </t>
    </r>
    <r>
      <rPr>
        <b/>
        <sz val="10"/>
        <color indexed="18"/>
        <rFont val="Arial"/>
        <family val="2"/>
      </rPr>
      <t>change the default department column headings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on this page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by simply typing over the default values</t>
    </r>
  </si>
  <si>
    <r>
      <t xml:space="preserve">currently entered in the </t>
    </r>
    <r>
      <rPr>
        <b/>
        <u val="single"/>
        <sz val="10"/>
        <rFont val="Arial"/>
        <family val="2"/>
      </rPr>
      <t>yellow cells</t>
    </r>
    <r>
      <rPr>
        <sz val="10"/>
        <rFont val="Arial"/>
        <family val="0"/>
      </rPr>
      <t xml:space="preserve"> below. Examples as to what you may enter are;</t>
    </r>
  </si>
  <si>
    <r>
      <t>1).</t>
    </r>
    <r>
      <rPr>
        <sz val="10"/>
        <rFont val="Arial"/>
        <family val="0"/>
      </rPr>
      <t xml:space="preserve"> New Vehicle Department, Used Vehicle Department, and Total Variable Sales</t>
    </r>
  </si>
  <si>
    <r>
      <t xml:space="preserve">2). </t>
    </r>
    <r>
      <rPr>
        <sz val="10"/>
        <rFont val="Arial"/>
        <family val="0"/>
      </rPr>
      <t>Service Department, Parts Department, and Total Fixed Operations</t>
    </r>
  </si>
  <si>
    <t>Defaults</t>
  </si>
  <si>
    <r>
      <t xml:space="preserve">You may also change the timeframes for your forecast such as the month, year, or year-to-date in the </t>
    </r>
    <r>
      <rPr>
        <b/>
        <u val="single"/>
        <sz val="10"/>
        <rFont val="Arial"/>
        <family val="2"/>
      </rPr>
      <t>yellow cells</t>
    </r>
    <r>
      <rPr>
        <sz val="10"/>
        <rFont val="Arial"/>
        <family val="0"/>
      </rPr>
      <t xml:space="preserve"> below.</t>
    </r>
  </si>
  <si>
    <t>By default this value is left blank, which is Option # 4.</t>
  </si>
  <si>
    <t>Department Column Headings</t>
  </si>
  <si>
    <t>Analysis Date - Timeframe</t>
  </si>
  <si>
    <t>adjusting and experimenting with expense categories either by modifying fixed dollar amounts or varying % of gross profit values to arrive</t>
  </si>
  <si>
    <t>This Workbook has 3 Useful Spreadsheets;</t>
  </si>
  <si>
    <t>Last and most importantly, if you have questions as to how to use this workbook or want additional information;</t>
  </si>
  <si>
    <r>
      <t xml:space="preserve">E-mail </t>
    </r>
    <r>
      <rPr>
        <b/>
        <sz val="11"/>
        <color indexed="18"/>
        <rFont val="Arial"/>
        <family val="2"/>
      </rPr>
      <t xml:space="preserve">or </t>
    </r>
    <r>
      <rPr>
        <b/>
        <sz val="11"/>
        <rFont val="Arial"/>
        <family val="2"/>
      </rPr>
      <t xml:space="preserve">Call,  </t>
    </r>
    <r>
      <rPr>
        <b/>
        <sz val="11"/>
        <color indexed="18"/>
        <rFont val="Arial"/>
        <family val="2"/>
      </rPr>
      <t>IntactAuto Support: ExcelHelp@IntactAuto.com or visit the Website: www.IntactAuto.com</t>
    </r>
  </si>
  <si>
    <t>Created: 12/20/2008, © All Rights Reserved</t>
  </si>
  <si>
    <t>These generic automotive dealership specific spreadsheet will in a sophisticated manner, yet easily understood manner help one manage</t>
  </si>
  <si>
    <r>
      <t xml:space="preserve">specific expense categories on the automotive financial statement. The attached worksheets do allow you to input a </t>
    </r>
    <r>
      <rPr>
        <b/>
        <sz val="10"/>
        <color indexed="18"/>
        <rFont val="Arial"/>
        <family val="2"/>
      </rPr>
      <t>Gross Profit Value</t>
    </r>
    <r>
      <rPr>
        <sz val="10"/>
        <rFont val="Arial"/>
        <family val="0"/>
      </rPr>
      <t xml:space="preserve"> and</t>
    </r>
  </si>
  <si>
    <r>
      <t xml:space="preserve">then a </t>
    </r>
    <r>
      <rPr>
        <b/>
        <sz val="10"/>
        <color indexed="18"/>
        <rFont val="Arial"/>
        <family val="2"/>
      </rPr>
      <t>Fixed Dollar Value</t>
    </r>
    <r>
      <rPr>
        <sz val="10"/>
        <rFont val="Arial"/>
        <family val="0"/>
      </rPr>
      <t xml:space="preserve"> </t>
    </r>
    <r>
      <rPr>
        <b/>
        <i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a </t>
    </r>
    <r>
      <rPr>
        <b/>
        <sz val="10"/>
        <color indexed="18"/>
        <rFont val="Arial"/>
        <family val="2"/>
      </rPr>
      <t>Percentage of Gross Profit Value</t>
    </r>
    <r>
      <rPr>
        <sz val="10"/>
        <rFont val="Arial"/>
        <family val="0"/>
      </rPr>
      <t xml:space="preserve"> to determine the operating </t>
    </r>
    <r>
      <rPr>
        <b/>
        <sz val="10"/>
        <rFont val="Arial"/>
        <family val="2"/>
      </rPr>
      <t>Net Profit or Loss</t>
    </r>
    <r>
      <rPr>
        <sz val="10"/>
        <rFont val="Arial"/>
        <family val="0"/>
      </rPr>
      <t xml:space="preserve"> for any one specific</t>
    </r>
  </si>
  <si>
    <r>
      <t xml:space="preserve">dealership department as while as the </t>
    </r>
    <r>
      <rPr>
        <b/>
        <sz val="10"/>
        <rFont val="Arial"/>
        <family val="2"/>
      </rPr>
      <t>Total Dealership Profit or Loss</t>
    </r>
    <r>
      <rPr>
        <sz val="10"/>
        <rFont val="Arial"/>
        <family val="0"/>
      </rPr>
      <t>.</t>
    </r>
  </si>
  <si>
    <t>Spreadsheet &amp; Program Usage</t>
  </si>
  <si>
    <t>Additional Worksheet Flexibility Options</t>
  </si>
  <si>
    <r>
      <t xml:space="preserve">As a reminder, </t>
    </r>
    <r>
      <rPr>
        <u val="single"/>
        <sz val="10"/>
        <rFont val="Arial"/>
        <family val="2"/>
      </rPr>
      <t>color coding</t>
    </r>
    <r>
      <rPr>
        <sz val="10"/>
        <rFont val="Arial"/>
        <family val="0"/>
      </rPr>
      <t xml:space="preserve"> is utilized to simply usage of this workbook. The only field that a user may input data is </t>
    </r>
    <r>
      <rPr>
        <b/>
        <sz val="10"/>
        <rFont val="Arial"/>
        <family val="2"/>
      </rPr>
      <t>YELLOW</t>
    </r>
    <r>
      <rPr>
        <sz val="10"/>
        <rFont val="Arial"/>
        <family val="2"/>
      </rPr>
      <t xml:space="preserve"> in color.</t>
    </r>
  </si>
  <si>
    <r>
      <t xml:space="preserve">You will also find </t>
    </r>
    <r>
      <rPr>
        <b/>
        <sz val="10"/>
        <rFont val="Arial"/>
        <family val="2"/>
      </rPr>
      <t>help</t>
    </r>
    <r>
      <rPr>
        <sz val="10"/>
        <rFont val="Arial"/>
        <family val="0"/>
      </rPr>
      <t xml:space="preserve"> comment boxes on these spreadsheets, look for the RED triangle and place your arrow over them to read instructions.</t>
    </r>
  </si>
  <si>
    <r>
      <t xml:space="preserve">You may also customize these spreadsheets with your dealership specific account numbers by entering them on the </t>
    </r>
    <r>
      <rPr>
        <b/>
        <sz val="10"/>
        <rFont val="Arial"/>
        <family val="2"/>
      </rPr>
      <t>"Forecast"</t>
    </r>
    <r>
      <rPr>
        <sz val="10"/>
        <rFont val="Arial"/>
        <family val="0"/>
      </rPr>
      <t xml:space="preserve"> worksheet.</t>
    </r>
  </si>
  <si>
    <t>FORECASTING DEPARTMENT EXPENSES &amp; GROSS PROFIT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</si>
</sst>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%"/>
    <numFmt numFmtId="166" formatCode="0.0"/>
    <numFmt numFmtId="167" formatCode="[$-409]dddd\,\ mmmm\ dd\,\ yyyy"/>
  </numFmts>
  <fonts count="32">
    <font>
      <sz val="10"/>
      <name val="Arial"/>
      <family val="0"/>
    </font>
    <font>
      <sz val="16"/>
      <color indexed="17"/>
      <name val="Arial"/>
      <family val="2"/>
    </font>
    <font>
      <sz val="8"/>
      <color indexed="17"/>
      <name val="Arial"/>
      <family val="2"/>
    </font>
    <font>
      <sz val="18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22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name val="Arial"/>
      <family val="0"/>
    </font>
    <font>
      <sz val="8"/>
      <color indexed="9"/>
      <name val="Arial"/>
      <family val="2"/>
    </font>
    <font>
      <sz val="9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8"/>
      <name val="Tahoma"/>
      <family val="2"/>
    </font>
    <font>
      <sz val="7"/>
      <name val="Arial"/>
      <family val="0"/>
    </font>
    <font>
      <sz val="9"/>
      <color indexed="62"/>
      <name val="Arial"/>
      <family val="2"/>
    </font>
    <font>
      <sz val="8"/>
      <color indexed="22"/>
      <name val="Arial"/>
      <family val="2"/>
    </font>
    <font>
      <b/>
      <sz val="14"/>
      <color indexed="22"/>
      <name val="Arial"/>
      <family val="2"/>
    </font>
    <font>
      <b/>
      <sz val="8"/>
      <color indexed="22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6"/>
      <color indexed="18"/>
      <name val="Arial"/>
      <family val="2"/>
    </font>
    <font>
      <u val="single"/>
      <sz val="10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55"/>
      <name val="Arial"/>
      <family val="2"/>
    </font>
    <font>
      <sz val="1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left" vertical="center" indent="1"/>
      <protection hidden="1"/>
    </xf>
    <xf numFmtId="0" fontId="0" fillId="3" borderId="2" xfId="0" applyFill="1" applyBorder="1" applyAlignment="1" applyProtection="1">
      <alignment/>
      <protection hidden="1"/>
    </xf>
    <xf numFmtId="165" fontId="10" fillId="4" borderId="3" xfId="19" applyNumberFormat="1" applyFont="1" applyFill="1" applyBorder="1" applyAlignment="1" applyProtection="1">
      <alignment shrinkToFit="1"/>
      <protection locked="0"/>
    </xf>
    <xf numFmtId="41" fontId="10" fillId="5" borderId="3" xfId="15" applyNumberFormat="1" applyFont="1" applyFill="1" applyBorder="1" applyAlignment="1" applyProtection="1">
      <alignment shrinkToFit="1"/>
      <protection hidden="1"/>
    </xf>
    <xf numFmtId="0" fontId="0" fillId="3" borderId="0" xfId="0" applyFill="1" applyBorder="1" applyAlignment="1" applyProtection="1">
      <alignment/>
      <protection hidden="1"/>
    </xf>
    <xf numFmtId="165" fontId="10" fillId="6" borderId="4" xfId="19" applyNumberFormat="1" applyFont="1" applyFill="1" applyBorder="1" applyAlignment="1" applyProtection="1">
      <alignment shrinkToFit="1"/>
      <protection hidden="1"/>
    </xf>
    <xf numFmtId="0" fontId="12" fillId="0" borderId="5" xfId="0" applyFont="1" applyBorder="1" applyAlignment="1" applyProtection="1">
      <alignment horizontal="left" vertical="center" indent="2"/>
      <protection hidden="1"/>
    </xf>
    <xf numFmtId="165" fontId="10" fillId="4" borderId="6" xfId="19" applyNumberFormat="1" applyFont="1" applyFill="1" applyBorder="1" applyAlignment="1" applyProtection="1">
      <alignment shrinkToFit="1"/>
      <protection locked="0"/>
    </xf>
    <xf numFmtId="0" fontId="0" fillId="2" borderId="7" xfId="0" applyFont="1" applyFill="1" applyBorder="1" applyAlignment="1" applyProtection="1">
      <alignment horizontal="left" vertical="center" indent="1"/>
      <protection hidden="1"/>
    </xf>
    <xf numFmtId="41" fontId="10" fillId="2" borderId="8" xfId="15" applyNumberFormat="1" applyFont="1" applyFill="1" applyBorder="1" applyAlignment="1" applyProtection="1">
      <alignment shrinkToFit="1"/>
      <protection hidden="1"/>
    </xf>
    <xf numFmtId="0" fontId="0" fillId="3" borderId="9" xfId="0" applyFill="1" applyBorder="1" applyAlignment="1" applyProtection="1">
      <alignment/>
      <protection hidden="1"/>
    </xf>
    <xf numFmtId="41" fontId="10" fillId="2" borderId="10" xfId="15" applyNumberFormat="1" applyFont="1" applyFill="1" applyBorder="1" applyAlignment="1" applyProtection="1">
      <alignment shrinkToFit="1"/>
      <protection hidden="1"/>
    </xf>
    <xf numFmtId="165" fontId="10" fillId="2" borderId="11" xfId="19" applyNumberFormat="1" applyFont="1" applyFill="1" applyBorder="1" applyAlignment="1" applyProtection="1">
      <alignment shrinkToFit="1"/>
      <protection hidden="1"/>
    </xf>
    <xf numFmtId="0" fontId="12" fillId="0" borderId="1" xfId="0" applyFont="1" applyBorder="1" applyAlignment="1" applyProtection="1">
      <alignment horizontal="left" indent="2"/>
      <protection hidden="1"/>
    </xf>
    <xf numFmtId="165" fontId="10" fillId="4" borderId="12" xfId="19" applyNumberFormat="1" applyFont="1" applyFill="1" applyBorder="1" applyAlignment="1" applyProtection="1">
      <alignment shrinkToFit="1"/>
      <protection locked="0"/>
    </xf>
    <xf numFmtId="41" fontId="10" fillId="5" borderId="12" xfId="15" applyNumberFormat="1" applyFont="1" applyFill="1" applyBorder="1" applyAlignment="1" applyProtection="1">
      <alignment shrinkToFit="1"/>
      <protection hidden="1"/>
    </xf>
    <xf numFmtId="165" fontId="10" fillId="6" borderId="13" xfId="19" applyNumberFormat="1" applyFont="1" applyFill="1" applyBorder="1" applyAlignment="1" applyProtection="1">
      <alignment shrinkToFit="1"/>
      <protection hidden="1"/>
    </xf>
    <xf numFmtId="0" fontId="12" fillId="0" borderId="5" xfId="0" applyFont="1" applyBorder="1" applyAlignment="1" applyProtection="1">
      <alignment horizontal="left" indent="2"/>
      <protection hidden="1"/>
    </xf>
    <xf numFmtId="0" fontId="10" fillId="0" borderId="1" xfId="0" applyFont="1" applyBorder="1" applyAlignment="1" applyProtection="1">
      <alignment horizontal="left" vertical="center" indent="2"/>
      <protection hidden="1"/>
    </xf>
    <xf numFmtId="0" fontId="10" fillId="0" borderId="5" xfId="0" applyFont="1" applyBorder="1" applyAlignment="1" applyProtection="1">
      <alignment horizontal="left" vertical="center" indent="2"/>
      <protection hidden="1"/>
    </xf>
    <xf numFmtId="0" fontId="0" fillId="2" borderId="5" xfId="0" applyFont="1" applyFill="1" applyBorder="1" applyAlignment="1" applyProtection="1">
      <alignment horizontal="left" vertical="center" indent="1"/>
      <protection hidden="1"/>
    </xf>
    <xf numFmtId="41" fontId="10" fillId="2" borderId="3" xfId="15" applyNumberFormat="1" applyFont="1" applyFill="1" applyBorder="1" applyAlignment="1" applyProtection="1">
      <alignment shrinkToFit="1"/>
      <protection hidden="1"/>
    </xf>
    <xf numFmtId="165" fontId="10" fillId="2" borderId="4" xfId="19" applyNumberFormat="1" applyFont="1" applyFill="1" applyBorder="1" applyAlignment="1" applyProtection="1">
      <alignment shrinkToFit="1"/>
      <protection hidden="1"/>
    </xf>
    <xf numFmtId="0" fontId="10" fillId="0" borderId="14" xfId="0" applyFont="1" applyBorder="1" applyAlignment="1" applyProtection="1">
      <alignment horizontal="left" vertical="center" indent="2"/>
      <protection hidden="1"/>
    </xf>
    <xf numFmtId="41" fontId="10" fillId="5" borderId="6" xfId="15" applyNumberFormat="1" applyFont="1" applyFill="1" applyBorder="1" applyAlignment="1" applyProtection="1">
      <alignment shrinkToFit="1"/>
      <protection hidden="1"/>
    </xf>
    <xf numFmtId="165" fontId="10" fillId="6" borderId="15" xfId="19" applyNumberFormat="1" applyFont="1" applyFill="1" applyBorder="1" applyAlignment="1" applyProtection="1">
      <alignment shrinkToFit="1"/>
      <protection hidden="1"/>
    </xf>
    <xf numFmtId="0" fontId="10" fillId="2" borderId="7" xfId="0" applyFont="1" applyFill="1" applyBorder="1" applyAlignment="1" applyProtection="1">
      <alignment horizontal="left" vertical="center" indent="1"/>
      <protection hidden="1"/>
    </xf>
    <xf numFmtId="41" fontId="10" fillId="5" borderId="16" xfId="15" applyNumberFormat="1" applyFont="1" applyFill="1" applyBorder="1" applyAlignment="1" applyProtection="1">
      <alignment shrinkToFit="1"/>
      <protection hidden="1"/>
    </xf>
    <xf numFmtId="165" fontId="10" fillId="5" borderId="17" xfId="19" applyNumberFormat="1" applyFont="1" applyFill="1" applyBorder="1" applyAlignment="1" applyProtection="1">
      <alignment shrinkToFit="1"/>
      <protection hidden="1"/>
    </xf>
    <xf numFmtId="41" fontId="10" fillId="6" borderId="3" xfId="15" applyNumberFormat="1" applyFont="1" applyFill="1" applyBorder="1" applyAlignment="1" applyProtection="1">
      <alignment shrinkToFit="1"/>
      <protection hidden="1"/>
    </xf>
    <xf numFmtId="165" fontId="10" fillId="6" borderId="4" xfId="15" applyNumberFormat="1" applyFont="1" applyFill="1" applyBorder="1" applyAlignment="1" applyProtection="1">
      <alignment shrinkToFit="1"/>
      <protection hidden="1"/>
    </xf>
    <xf numFmtId="165" fontId="10" fillId="2" borderId="8" xfId="19" applyNumberFormat="1" applyFont="1" applyFill="1" applyBorder="1" applyAlignment="1" applyProtection="1">
      <alignment shrinkToFit="1"/>
      <protection hidden="1"/>
    </xf>
    <xf numFmtId="165" fontId="10" fillId="2" borderId="18" xfId="19" applyNumberFormat="1" applyFont="1" applyFill="1" applyBorder="1" applyAlignment="1" applyProtection="1">
      <alignment shrinkToFit="1"/>
      <protection hidden="1"/>
    </xf>
    <xf numFmtId="41" fontId="10" fillId="4" borderId="19" xfId="15" applyNumberFormat="1" applyFont="1" applyFill="1" applyBorder="1" applyAlignment="1" applyProtection="1">
      <alignment shrinkToFit="1"/>
      <protection locked="0"/>
    </xf>
    <xf numFmtId="41" fontId="10" fillId="2" borderId="7" xfId="15" applyNumberFormat="1" applyFont="1" applyFill="1" applyBorder="1" applyAlignment="1" applyProtection="1">
      <alignment shrinkToFit="1"/>
      <protection hidden="1"/>
    </xf>
    <xf numFmtId="41" fontId="10" fillId="4" borderId="20" xfId="15" applyNumberFormat="1" applyFont="1" applyFill="1" applyBorder="1" applyAlignment="1" applyProtection="1">
      <alignment shrinkToFit="1"/>
      <protection locked="0"/>
    </xf>
    <xf numFmtId="41" fontId="10" fillId="4" borderId="21" xfId="15" applyNumberFormat="1" applyFont="1" applyFill="1" applyBorder="1" applyAlignment="1" applyProtection="1">
      <alignment shrinkToFit="1"/>
      <protection locked="0"/>
    </xf>
    <xf numFmtId="41" fontId="10" fillId="2" borderId="14" xfId="15" applyNumberFormat="1" applyFont="1" applyFill="1" applyBorder="1" applyAlignment="1" applyProtection="1">
      <alignment shrinkToFit="1"/>
      <protection hidden="1"/>
    </xf>
    <xf numFmtId="41" fontId="10" fillId="6" borderId="22" xfId="15" applyNumberFormat="1" applyFont="1" applyFill="1" applyBorder="1" applyAlignment="1" applyProtection="1">
      <alignment shrinkToFit="1"/>
      <protection hidden="1"/>
    </xf>
    <xf numFmtId="0" fontId="0" fillId="6" borderId="18" xfId="0" applyFill="1" applyBorder="1" applyAlignment="1" applyProtection="1">
      <alignment/>
      <protection hidden="1"/>
    </xf>
    <xf numFmtId="0" fontId="0" fillId="5" borderId="23" xfId="0" applyFill="1" applyBorder="1" applyAlignment="1" applyProtection="1">
      <alignment/>
      <protection hidden="1"/>
    </xf>
    <xf numFmtId="0" fontId="0" fillId="5" borderId="24" xfId="0" applyFill="1" applyBorder="1" applyAlignment="1" applyProtection="1">
      <alignment/>
      <protection hidden="1"/>
    </xf>
    <xf numFmtId="41" fontId="10" fillId="5" borderId="25" xfId="15" applyNumberFormat="1" applyFont="1" applyFill="1" applyBorder="1" applyAlignment="1" applyProtection="1">
      <alignment shrinkToFit="1"/>
      <protection hidden="1"/>
    </xf>
    <xf numFmtId="165" fontId="10" fillId="5" borderId="13" xfId="19" applyNumberFormat="1" applyFont="1" applyFill="1" applyBorder="1" applyAlignment="1" applyProtection="1">
      <alignment shrinkToFit="1"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3" borderId="26" xfId="0" applyFill="1" applyBorder="1" applyAlignment="1" applyProtection="1">
      <alignment/>
      <protection hidden="1"/>
    </xf>
    <xf numFmtId="41" fontId="10" fillId="5" borderId="20" xfId="15" applyNumberFormat="1" applyFont="1" applyFill="1" applyBorder="1" applyAlignment="1" applyProtection="1">
      <alignment shrinkToFit="1"/>
      <protection hidden="1"/>
    </xf>
    <xf numFmtId="41" fontId="10" fillId="5" borderId="19" xfId="15" applyNumberFormat="1" applyFont="1" applyFill="1" applyBorder="1" applyAlignment="1" applyProtection="1">
      <alignment shrinkToFit="1"/>
      <protection hidden="1"/>
    </xf>
    <xf numFmtId="41" fontId="10" fillId="2" borderId="27" xfId="15" applyNumberFormat="1" applyFont="1" applyFill="1" applyBorder="1" applyAlignment="1" applyProtection="1">
      <alignment shrinkToFit="1"/>
      <protection hidden="1"/>
    </xf>
    <xf numFmtId="41" fontId="10" fillId="2" borderId="19" xfId="15" applyNumberFormat="1" applyFont="1" applyFill="1" applyBorder="1" applyAlignment="1" applyProtection="1">
      <alignment shrinkToFit="1"/>
      <protection hidden="1"/>
    </xf>
    <xf numFmtId="0" fontId="7" fillId="2" borderId="28" xfId="0" applyFont="1" applyFill="1" applyBorder="1" applyAlignment="1" applyProtection="1">
      <alignment horizontal="center" vertical="center" shrinkToFit="1"/>
      <protection hidden="1"/>
    </xf>
    <xf numFmtId="37" fontId="7" fillId="2" borderId="16" xfId="15" applyNumberFormat="1" applyFont="1" applyFill="1" applyBorder="1" applyAlignment="1" applyProtection="1">
      <alignment horizontal="center" vertical="center" shrinkToFit="1"/>
      <protection hidden="1"/>
    </xf>
    <xf numFmtId="37" fontId="7" fillId="2" borderId="16" xfId="15" applyNumberFormat="1" applyFont="1" applyFill="1" applyBorder="1" applyAlignment="1" applyProtection="1">
      <alignment horizontal="center" vertical="center"/>
      <protection hidden="1"/>
    </xf>
    <xf numFmtId="37" fontId="7" fillId="2" borderId="17" xfId="15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7" fillId="2" borderId="20" xfId="0" applyFont="1" applyFill="1" applyBorder="1" applyAlignment="1" applyProtection="1">
      <alignment horizontal="center" vertical="center" shrinkToFit="1"/>
      <protection hidden="1"/>
    </xf>
    <xf numFmtId="37" fontId="7" fillId="2" borderId="13" xfId="15" applyNumberFormat="1" applyFont="1" applyFill="1" applyBorder="1" applyAlignment="1" applyProtection="1">
      <alignment horizontal="center" vertical="center" shrinkToFit="1"/>
      <protection hidden="1"/>
    </xf>
    <xf numFmtId="41" fontId="10" fillId="3" borderId="3" xfId="15" applyNumberFormat="1" applyFont="1" applyFill="1" applyBorder="1" applyAlignment="1" applyProtection="1">
      <alignment shrinkToFit="1"/>
      <protection hidden="1"/>
    </xf>
    <xf numFmtId="165" fontId="10" fillId="3" borderId="4" xfId="19" applyNumberFormat="1" applyFont="1" applyFill="1" applyBorder="1" applyAlignment="1" applyProtection="1">
      <alignment shrinkToFit="1"/>
      <protection hidden="1"/>
    </xf>
    <xf numFmtId="41" fontId="10" fillId="3" borderId="19" xfId="15" applyNumberFormat="1" applyFont="1" applyFill="1" applyBorder="1" applyAlignment="1" applyProtection="1">
      <alignment shrinkToFit="1"/>
      <protection hidden="1"/>
    </xf>
    <xf numFmtId="165" fontId="10" fillId="3" borderId="3" xfId="19" applyNumberFormat="1" applyFont="1" applyFill="1" applyBorder="1" applyAlignment="1" applyProtection="1">
      <alignment shrinkToFit="1"/>
      <protection hidden="1"/>
    </xf>
    <xf numFmtId="0" fontId="11" fillId="2" borderId="29" xfId="0" applyFont="1" applyFill="1" applyBorder="1" applyAlignment="1" applyProtection="1">
      <alignment horizontal="center"/>
      <protection hidden="1"/>
    </xf>
    <xf numFmtId="41" fontId="10" fillId="4" borderId="22" xfId="15" applyNumberFormat="1" applyFont="1" applyFill="1" applyBorder="1" applyAlignment="1" applyProtection="1">
      <alignment shrinkToFit="1"/>
      <protection locked="0"/>
    </xf>
    <xf numFmtId="41" fontId="10" fillId="4" borderId="18" xfId="15" applyNumberFormat="1" applyFont="1" applyFill="1" applyBorder="1" applyAlignment="1" applyProtection="1">
      <alignment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hidden="1"/>
    </xf>
    <xf numFmtId="41" fontId="10" fillId="2" borderId="31" xfId="15" applyNumberFormat="1" applyFont="1" applyFill="1" applyBorder="1" applyAlignment="1" applyProtection="1">
      <alignment shrinkToFit="1"/>
      <protection hidden="1"/>
    </xf>
    <xf numFmtId="41" fontId="10" fillId="4" borderId="25" xfId="15" applyNumberFormat="1" applyFont="1" applyFill="1" applyBorder="1" applyAlignment="1" applyProtection="1">
      <alignment shrinkToFit="1"/>
      <protection locked="0"/>
    </xf>
    <xf numFmtId="0" fontId="0" fillId="2" borderId="29" xfId="0" applyFont="1" applyFill="1" applyBorder="1" applyAlignment="1" applyProtection="1">
      <alignment horizontal="left" vertical="center" indent="1"/>
      <protection hidden="1"/>
    </xf>
    <xf numFmtId="41" fontId="10" fillId="3" borderId="22" xfId="15" applyNumberFormat="1" applyFont="1" applyFill="1" applyBorder="1" applyAlignment="1" applyProtection="1">
      <alignment shrinkToFit="1"/>
      <protection hidden="1"/>
    </xf>
    <xf numFmtId="0" fontId="10" fillId="0" borderId="32" xfId="0" applyFont="1" applyBorder="1" applyAlignment="1" applyProtection="1">
      <alignment horizontal="left" vertical="center" indent="2"/>
      <protection hidden="1"/>
    </xf>
    <xf numFmtId="41" fontId="10" fillId="2" borderId="33" xfId="15" applyNumberFormat="1" applyFont="1" applyFill="1" applyBorder="1" applyAlignment="1" applyProtection="1">
      <alignment shrinkToFit="1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0" fontId="7" fillId="2" borderId="29" xfId="0" applyFont="1" applyFill="1" applyBorder="1" applyAlignment="1" applyProtection="1">
      <alignment horizontal="left" vertical="center"/>
      <protection hidden="1"/>
    </xf>
    <xf numFmtId="0" fontId="16" fillId="4" borderId="4" xfId="0" applyFont="1" applyFill="1" applyBorder="1" applyAlignment="1" applyProtection="1">
      <alignment horizontal="center" vertical="center" shrinkToFit="1"/>
      <protection locked="0"/>
    </xf>
    <xf numFmtId="0" fontId="16" fillId="4" borderId="13" xfId="0" applyFont="1" applyFill="1" applyBorder="1" applyAlignment="1" applyProtection="1">
      <alignment horizontal="center" vertical="center" shrinkToFit="1"/>
      <protection locked="0"/>
    </xf>
    <xf numFmtId="0" fontId="16" fillId="4" borderId="17" xfId="0" applyFont="1" applyFill="1" applyBorder="1" applyAlignment="1" applyProtection="1">
      <alignment horizontal="center" vertical="center" shrinkToFit="1"/>
      <protection locked="0"/>
    </xf>
    <xf numFmtId="164" fontId="5" fillId="0" borderId="0" xfId="0" applyNumberFormat="1" applyFont="1" applyFill="1" applyBorder="1" applyAlignment="1" applyProtection="1">
      <alignment vertical="center" shrinkToFit="1"/>
      <protection hidden="1"/>
    </xf>
    <xf numFmtId="0" fontId="16" fillId="2" borderId="4" xfId="0" applyFont="1" applyFill="1" applyBorder="1" applyAlignment="1" applyProtection="1">
      <alignment horizontal="center" vertical="center" shrinkToFit="1"/>
      <protection hidden="1"/>
    </xf>
    <xf numFmtId="165" fontId="10" fillId="6" borderId="4" xfId="15" applyNumberFormat="1" applyFont="1" applyFill="1" applyBorder="1" applyAlignment="1" applyProtection="1">
      <alignment shrinkToFit="1"/>
      <protection hidden="1"/>
    </xf>
    <xf numFmtId="165" fontId="10" fillId="3" borderId="4" xfId="15" applyNumberFormat="1" applyFont="1" applyFill="1" applyBorder="1" applyAlignment="1" applyProtection="1">
      <alignment shrinkToFit="1"/>
      <protection hidden="1"/>
    </xf>
    <xf numFmtId="165" fontId="10" fillId="6" borderId="13" xfId="15" applyNumberFormat="1" applyFont="1" applyFill="1" applyBorder="1" applyAlignment="1" applyProtection="1">
      <alignment shrinkToFit="1"/>
      <protection hidden="1"/>
    </xf>
    <xf numFmtId="0" fontId="11" fillId="2" borderId="31" xfId="0" applyFont="1" applyFill="1" applyBorder="1" applyAlignment="1" applyProtection="1">
      <alignment horizontal="center"/>
      <protection hidden="1"/>
    </xf>
    <xf numFmtId="0" fontId="16" fillId="2" borderId="35" xfId="0" applyFont="1" applyFill="1" applyBorder="1" applyAlignment="1" applyProtection="1">
      <alignment horizontal="center" vertical="center" shrinkToFit="1"/>
      <protection hidden="1"/>
    </xf>
    <xf numFmtId="165" fontId="10" fillId="6" borderId="17" xfId="15" applyNumberFormat="1" applyFont="1" applyFill="1" applyBorder="1" applyAlignment="1" applyProtection="1">
      <alignment shrinkToFit="1"/>
      <protection hidden="1"/>
    </xf>
    <xf numFmtId="0" fontId="7" fillId="6" borderId="20" xfId="0" applyFont="1" applyFill="1" applyBorder="1" applyAlignment="1" applyProtection="1">
      <alignment horizontal="center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16" fillId="2" borderId="13" xfId="0" applyFont="1" applyFill="1" applyBorder="1" applyAlignment="1" applyProtection="1">
      <alignment horizontal="center" vertical="center" shrinkToFit="1"/>
      <protection hidden="1"/>
    </xf>
    <xf numFmtId="0" fontId="0" fillId="0" borderId="2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9" xfId="0" applyFont="1" applyFill="1" applyBorder="1" applyAlignment="1" applyProtection="1">
      <alignment/>
      <protection hidden="1"/>
    </xf>
    <xf numFmtId="0" fontId="9" fillId="0" borderId="36" xfId="0" applyFont="1" applyFill="1" applyBorder="1" applyAlignment="1" applyProtection="1" quotePrefix="1">
      <alignment/>
      <protection hidden="1"/>
    </xf>
    <xf numFmtId="41" fontId="10" fillId="5" borderId="27" xfId="0" applyNumberFormat="1" applyFont="1" applyFill="1" applyBorder="1" applyAlignment="1" applyProtection="1" quotePrefix="1">
      <alignment horizontal="left" shrinkToFit="1"/>
      <protection hidden="1"/>
    </xf>
    <xf numFmtId="41" fontId="17" fillId="5" borderId="10" xfId="0" applyNumberFormat="1" applyFont="1" applyFill="1" applyBorder="1" applyAlignment="1" applyProtection="1" quotePrefix="1">
      <alignment horizontal="left" shrinkToFit="1"/>
      <protection hidden="1"/>
    </xf>
    <xf numFmtId="41" fontId="10" fillId="7" borderId="10" xfId="15" applyNumberFormat="1" applyFont="1" applyFill="1" applyBorder="1" applyAlignment="1" applyProtection="1">
      <alignment shrinkToFit="1"/>
      <protection hidden="1"/>
    </xf>
    <xf numFmtId="165" fontId="10" fillId="6" borderId="11" xfId="15" applyNumberFormat="1" applyFont="1" applyFill="1" applyBorder="1" applyAlignment="1" applyProtection="1">
      <alignment shrinkToFit="1"/>
      <protection hidden="1"/>
    </xf>
    <xf numFmtId="0" fontId="7" fillId="2" borderId="37" xfId="0" applyFont="1" applyFill="1" applyBorder="1" applyAlignment="1" applyProtection="1">
      <alignment horizontal="center" vertical="center" shrinkToFit="1"/>
      <protection hidden="1"/>
    </xf>
    <xf numFmtId="37" fontId="7" fillId="2" borderId="12" xfId="15" applyNumberFormat="1" applyFont="1" applyFill="1" applyBorder="1" applyAlignment="1" applyProtection="1">
      <alignment horizontal="center" vertical="center" shrinkToFit="1"/>
      <protection hidden="1"/>
    </xf>
    <xf numFmtId="0" fontId="0" fillId="3" borderId="2" xfId="0" applyFill="1" applyBorder="1" applyAlignment="1" applyProtection="1">
      <alignment vertical="center" shrinkToFit="1"/>
      <protection hidden="1"/>
    </xf>
    <xf numFmtId="41" fontId="10" fillId="5" borderId="19" xfId="0" applyNumberFormat="1" applyFont="1" applyFill="1" applyBorder="1" applyAlignment="1" applyProtection="1" quotePrefix="1">
      <alignment horizontal="left" shrinkToFit="1"/>
      <protection hidden="1"/>
    </xf>
    <xf numFmtId="41" fontId="17" fillId="5" borderId="3" xfId="0" applyNumberFormat="1" applyFont="1" applyFill="1" applyBorder="1" applyAlignment="1" applyProtection="1" quotePrefix="1">
      <alignment horizontal="left" shrinkToFit="1"/>
      <protection hidden="1"/>
    </xf>
    <xf numFmtId="41" fontId="10" fillId="7" borderId="3" xfId="15" applyNumberFormat="1" applyFont="1" applyFill="1" applyBorder="1" applyAlignment="1" applyProtection="1">
      <alignment shrinkToFit="1"/>
      <protection hidden="1"/>
    </xf>
    <xf numFmtId="0" fontId="0" fillId="3" borderId="0" xfId="0" applyFill="1" applyBorder="1" applyAlignment="1" applyProtection="1">
      <alignment shrinkToFit="1"/>
      <protection hidden="1"/>
    </xf>
    <xf numFmtId="41" fontId="10" fillId="3" borderId="19" xfId="0" applyNumberFormat="1" applyFont="1" applyFill="1" applyBorder="1" applyAlignment="1" applyProtection="1" quotePrefix="1">
      <alignment horizontal="left" shrinkToFit="1"/>
      <protection hidden="1"/>
    </xf>
    <xf numFmtId="41" fontId="17" fillId="3" borderId="3" xfId="0" applyNumberFormat="1" applyFont="1" applyFill="1" applyBorder="1" applyAlignment="1" applyProtection="1" quotePrefix="1">
      <alignment horizontal="left" shrinkToFit="1"/>
      <protection hidden="1"/>
    </xf>
    <xf numFmtId="165" fontId="10" fillId="2" borderId="11" xfId="15" applyNumberFormat="1" applyFont="1" applyFill="1" applyBorder="1" applyAlignment="1" applyProtection="1">
      <alignment shrinkToFit="1"/>
      <protection hidden="1"/>
    </xf>
    <xf numFmtId="0" fontId="0" fillId="3" borderId="9" xfId="0" applyFill="1" applyBorder="1" applyAlignment="1" applyProtection="1">
      <alignment shrinkToFit="1"/>
      <protection hidden="1"/>
    </xf>
    <xf numFmtId="41" fontId="10" fillId="5" borderId="28" xfId="0" applyNumberFormat="1" applyFont="1" applyFill="1" applyBorder="1" applyAlignment="1" applyProtection="1" quotePrefix="1">
      <alignment horizontal="left" shrinkToFit="1"/>
      <protection hidden="1"/>
    </xf>
    <xf numFmtId="41" fontId="17" fillId="5" borderId="16" xfId="0" applyNumberFormat="1" applyFont="1" applyFill="1" applyBorder="1" applyAlignment="1" applyProtection="1" quotePrefix="1">
      <alignment horizontal="left" shrinkToFit="1"/>
      <protection hidden="1"/>
    </xf>
    <xf numFmtId="41" fontId="10" fillId="7" borderId="16" xfId="15" applyNumberFormat="1" applyFont="1" applyFill="1" applyBorder="1" applyAlignment="1" applyProtection="1">
      <alignment shrinkToFit="1"/>
      <protection hidden="1"/>
    </xf>
    <xf numFmtId="0" fontId="0" fillId="3" borderId="2" xfId="0" applyFill="1" applyBorder="1" applyAlignment="1" applyProtection="1">
      <alignment shrinkToFit="1"/>
      <protection hidden="1"/>
    </xf>
    <xf numFmtId="165" fontId="10" fillId="2" borderId="4" xfId="15" applyNumberFormat="1" applyFont="1" applyFill="1" applyBorder="1" applyAlignment="1" applyProtection="1">
      <alignment shrinkToFit="1"/>
      <protection hidden="1"/>
    </xf>
    <xf numFmtId="41" fontId="10" fillId="5" borderId="20" xfId="0" applyNumberFormat="1" applyFont="1" applyFill="1" applyBorder="1" applyAlignment="1" applyProtection="1" quotePrefix="1">
      <alignment horizontal="left" shrinkToFit="1"/>
      <protection hidden="1"/>
    </xf>
    <xf numFmtId="41" fontId="17" fillId="5" borderId="12" xfId="0" applyNumberFormat="1" applyFont="1" applyFill="1" applyBorder="1" applyAlignment="1" applyProtection="1" quotePrefix="1">
      <alignment horizontal="left" shrinkToFit="1"/>
      <protection hidden="1"/>
    </xf>
    <xf numFmtId="41" fontId="10" fillId="7" borderId="12" xfId="15" applyNumberFormat="1" applyFont="1" applyFill="1" applyBorder="1" applyAlignment="1" applyProtection="1">
      <alignment shrinkToFit="1"/>
      <protection hidden="1"/>
    </xf>
    <xf numFmtId="0" fontId="5" fillId="0" borderId="0" xfId="0" applyFont="1" applyFill="1" applyBorder="1" applyAlignment="1" applyProtection="1" quotePrefix="1">
      <alignment vertical="center"/>
      <protection hidden="1"/>
    </xf>
    <xf numFmtId="41" fontId="10" fillId="2" borderId="21" xfId="15" applyNumberFormat="1" applyFont="1" applyFill="1" applyBorder="1" applyAlignment="1" applyProtection="1">
      <alignment shrinkToFit="1"/>
      <protection hidden="1"/>
    </xf>
    <xf numFmtId="41" fontId="10" fillId="2" borderId="6" xfId="15" applyNumberFormat="1" applyFont="1" applyFill="1" applyBorder="1" applyAlignment="1" applyProtection="1">
      <alignment shrinkToFit="1"/>
      <protection hidden="1"/>
    </xf>
    <xf numFmtId="165" fontId="10" fillId="2" borderId="15" xfId="15" applyNumberFormat="1" applyFont="1" applyFill="1" applyBorder="1" applyAlignment="1" applyProtection="1">
      <alignment shrinkToFit="1"/>
      <protection hidden="1"/>
    </xf>
    <xf numFmtId="0" fontId="6" fillId="0" borderId="0" xfId="0" applyFont="1" applyBorder="1" applyAlignment="1" applyProtection="1">
      <alignment horizontal="center" shrinkToFi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" borderId="38" xfId="0" applyFill="1" applyBorder="1" applyAlignment="1" applyProtection="1">
      <alignment vertical="center"/>
      <protection hidden="1"/>
    </xf>
    <xf numFmtId="0" fontId="0" fillId="3" borderId="39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shrinkToFit="1"/>
      <protection hidden="1"/>
    </xf>
    <xf numFmtId="0" fontId="18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 shrinkToFit="1"/>
      <protection hidden="1"/>
    </xf>
    <xf numFmtId="1" fontId="0" fillId="4" borderId="3" xfId="0" applyNumberForma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0" xfId="0" applyNumberFormat="1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2"/>
      <protection hidden="1"/>
    </xf>
    <xf numFmtId="0" fontId="7" fillId="0" borderId="0" xfId="0" applyFont="1" applyAlignment="1" applyProtection="1">
      <alignment horizontal="left" indent="2"/>
      <protection hidden="1"/>
    </xf>
    <xf numFmtId="0" fontId="0" fillId="0" borderId="0" xfId="0" applyAlignment="1" applyProtection="1">
      <alignment horizontal="left" indent="3"/>
      <protection hidden="1"/>
    </xf>
    <xf numFmtId="0" fontId="5" fillId="0" borderId="0" xfId="0" applyFont="1" applyAlignment="1" applyProtection="1">
      <alignment horizontal="left" indent="3"/>
      <protection hidden="1"/>
    </xf>
    <xf numFmtId="0" fontId="2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left" indent="1"/>
      <protection hidden="1"/>
    </xf>
    <xf numFmtId="0" fontId="29" fillId="0" borderId="0" xfId="0" applyFont="1" applyFill="1" applyBorder="1" applyAlignment="1" applyProtection="1">
      <alignment horizontal="left" inden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7" fontId="8" fillId="4" borderId="40" xfId="0" applyNumberFormat="1" applyFont="1" applyFill="1" applyBorder="1" applyAlignment="1" applyProtection="1">
      <alignment horizontal="center"/>
      <protection locked="0"/>
    </xf>
    <xf numFmtId="0" fontId="8" fillId="4" borderId="41" xfId="0" applyNumberFormat="1" applyFont="1" applyFill="1" applyBorder="1" applyAlignment="1" applyProtection="1">
      <alignment horizontal="center"/>
      <protection locked="0"/>
    </xf>
    <xf numFmtId="0" fontId="8" fillId="5" borderId="41" xfId="0" applyNumberFormat="1" applyFont="1" applyFill="1" applyBorder="1" applyAlignment="1" applyProtection="1">
      <alignment horizontal="center"/>
      <protection hidden="1"/>
    </xf>
    <xf numFmtId="164" fontId="8" fillId="5" borderId="41" xfId="0" applyNumberFormat="1" applyFont="1" applyFill="1" applyBorder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8" fillId="4" borderId="40" xfId="0" applyFont="1" applyFill="1" applyBorder="1" applyAlignment="1" applyProtection="1">
      <alignment horizontal="center"/>
      <protection locked="0"/>
    </xf>
    <xf numFmtId="0" fontId="8" fillId="4" borderId="41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 shrinkToFit="1"/>
      <protection hidden="1"/>
    </xf>
    <xf numFmtId="37" fontId="0" fillId="4" borderId="42" xfId="15" applyNumberFormat="1" applyFont="1" applyFill="1" applyBorder="1" applyAlignment="1" applyProtection="1">
      <alignment horizontal="center"/>
      <protection locked="0"/>
    </xf>
    <xf numFmtId="37" fontId="0" fillId="4" borderId="29" xfId="15" applyNumberFormat="1" applyFont="1" applyFill="1" applyBorder="1" applyAlignment="1" applyProtection="1">
      <alignment horizontal="center"/>
      <protection locked="0"/>
    </xf>
    <xf numFmtId="37" fontId="0" fillId="5" borderId="7" xfId="15" applyNumberFormat="1" applyFont="1" applyFill="1" applyBorder="1" applyAlignment="1" applyProtection="1">
      <alignment horizontal="center"/>
      <protection hidden="1"/>
    </xf>
    <xf numFmtId="37" fontId="0" fillId="5" borderId="29" xfId="15" applyNumberFormat="1" applyFont="1" applyFill="1" applyBorder="1" applyAlignment="1" applyProtection="1">
      <alignment horizontal="center"/>
      <protection hidden="1"/>
    </xf>
    <xf numFmtId="0" fontId="7" fillId="6" borderId="23" xfId="0" applyFont="1" applyFill="1" applyBorder="1" applyAlignment="1" applyProtection="1">
      <alignment horizontal="center"/>
      <protection hidden="1"/>
    </xf>
    <xf numFmtId="0" fontId="7" fillId="6" borderId="2" xfId="0" applyFont="1" applyFill="1" applyBorder="1" applyAlignment="1" applyProtection="1">
      <alignment horizontal="center"/>
      <protection hidden="1"/>
    </xf>
    <xf numFmtId="0" fontId="7" fillId="6" borderId="43" xfId="0" applyFont="1" applyFill="1" applyBorder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left" vertical="center" indent="2"/>
      <protection hidden="1"/>
    </xf>
    <xf numFmtId="0" fontId="0" fillId="5" borderId="44" xfId="0" applyFont="1" applyFill="1" applyBorder="1" applyAlignment="1" applyProtection="1">
      <alignment horizontal="left" vertical="center" indent="2"/>
      <protection hidden="1"/>
    </xf>
    <xf numFmtId="0" fontId="0" fillId="5" borderId="25" xfId="0" applyFont="1" applyFill="1" applyBorder="1" applyAlignment="1" applyProtection="1">
      <alignment horizontal="left" vertical="center" indent="2"/>
      <protection hidden="1"/>
    </xf>
    <xf numFmtId="0" fontId="5" fillId="6" borderId="5" xfId="0" applyFont="1" applyFill="1" applyBorder="1" applyAlignment="1" applyProtection="1">
      <alignment horizontal="left" vertical="center" indent="2"/>
      <protection hidden="1"/>
    </xf>
    <xf numFmtId="0" fontId="5" fillId="6" borderId="41" xfId="0" applyFont="1" applyFill="1" applyBorder="1" applyAlignment="1" applyProtection="1">
      <alignment horizontal="left" vertical="center" indent="2"/>
      <protection hidden="1"/>
    </xf>
    <xf numFmtId="0" fontId="5" fillId="6" borderId="22" xfId="0" applyFont="1" applyFill="1" applyBorder="1" applyAlignment="1" applyProtection="1">
      <alignment horizontal="left" vertical="center" indent="2"/>
      <protection hidden="1"/>
    </xf>
    <xf numFmtId="0" fontId="5" fillId="8" borderId="7" xfId="0" applyFont="1" applyFill="1" applyBorder="1" applyAlignment="1" applyProtection="1">
      <alignment horizontal="left" vertical="center" indent="2"/>
      <protection hidden="1"/>
    </xf>
    <xf numFmtId="0" fontId="5" fillId="8" borderId="31" xfId="0" applyFont="1" applyFill="1" applyBorder="1" applyAlignment="1" applyProtection="1">
      <alignment horizontal="left" vertical="center" indent="2"/>
      <protection hidden="1"/>
    </xf>
    <xf numFmtId="0" fontId="5" fillId="8" borderId="8" xfId="0" applyFont="1" applyFill="1" applyBorder="1" applyAlignment="1" applyProtection="1">
      <alignment horizontal="left" vertical="center" indent="2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 quotePrefix="1">
      <alignment horizontal="left"/>
      <protection hidden="1"/>
    </xf>
    <xf numFmtId="37" fontId="7" fillId="6" borderId="45" xfId="15" applyNumberFormat="1" applyFont="1" applyFill="1" applyBorder="1" applyAlignment="1" applyProtection="1">
      <alignment horizontal="center" shrinkToFit="1"/>
      <protection hidden="1"/>
    </xf>
    <xf numFmtId="37" fontId="7" fillId="6" borderId="9" xfId="15" applyNumberFormat="1" applyFont="1" applyFill="1" applyBorder="1" applyAlignment="1" applyProtection="1">
      <alignment horizontal="center" shrinkToFit="1"/>
      <protection hidden="1"/>
    </xf>
    <xf numFmtId="0" fontId="0" fillId="0" borderId="29" xfId="0" applyBorder="1" applyAlignment="1" applyProtection="1">
      <alignment/>
      <protection locked="0"/>
    </xf>
    <xf numFmtId="0" fontId="5" fillId="6" borderId="19" xfId="0" applyFont="1" applyFill="1" applyBorder="1" applyAlignment="1" applyProtection="1">
      <alignment horizontal="left" vertical="center" indent="3"/>
      <protection hidden="1"/>
    </xf>
    <xf numFmtId="0" fontId="5" fillId="6" borderId="3" xfId="0" applyFont="1" applyFill="1" applyBorder="1" applyAlignment="1" applyProtection="1">
      <alignment horizontal="left" vertical="center" indent="3"/>
      <protection hidden="1"/>
    </xf>
    <xf numFmtId="0" fontId="5" fillId="8" borderId="27" xfId="0" applyFont="1" applyFill="1" applyBorder="1" applyAlignment="1" applyProtection="1">
      <alignment horizontal="left" vertical="center" indent="3"/>
      <protection hidden="1"/>
    </xf>
    <xf numFmtId="0" fontId="5" fillId="8" borderId="10" xfId="0" applyFont="1" applyFill="1" applyBorder="1" applyAlignment="1" applyProtection="1" quotePrefix="1">
      <alignment horizontal="left" vertical="center" indent="3"/>
      <protection hidden="1"/>
    </xf>
    <xf numFmtId="0" fontId="7" fillId="6" borderId="37" xfId="0" applyFont="1" applyFill="1" applyBorder="1" applyAlignment="1" applyProtection="1">
      <alignment horizontal="center"/>
      <protection hidden="1"/>
    </xf>
    <xf numFmtId="0" fontId="7" fillId="6" borderId="46" xfId="0" applyFont="1" applyFill="1" applyBorder="1" applyAlignment="1" applyProtection="1">
      <alignment horizontal="center"/>
      <protection hidden="1"/>
    </xf>
    <xf numFmtId="0" fontId="0" fillId="5" borderId="20" xfId="0" applyFont="1" applyFill="1" applyBorder="1" applyAlignment="1" applyProtection="1">
      <alignment horizontal="left" vertical="center" indent="3"/>
      <protection hidden="1"/>
    </xf>
    <xf numFmtId="0" fontId="0" fillId="5" borderId="12" xfId="0" applyFont="1" applyFill="1" applyBorder="1" applyAlignment="1" applyProtection="1">
      <alignment horizontal="left" vertical="center" indent="3"/>
      <protection hidden="1"/>
    </xf>
    <xf numFmtId="0" fontId="8" fillId="0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0"/>
  </sheetPr>
  <dimension ref="A2:O77"/>
  <sheetViews>
    <sheetView showGridLines="0" showRowColHeaders="0" tabSelected="1" workbookViewId="0" topLeftCell="A1">
      <selection activeCell="E52" sqref="E52:H52"/>
    </sheetView>
  </sheetViews>
  <sheetFormatPr defaultColWidth="9.140625" defaultRowHeight="12.75"/>
  <cols>
    <col min="1" max="1" width="1.7109375" style="2" customWidth="1"/>
    <col min="2" max="2" width="10.7109375" style="2" customWidth="1"/>
    <col min="3" max="4" width="9.140625" style="2" customWidth="1"/>
    <col min="5" max="5" width="10.7109375" style="2" customWidth="1"/>
    <col min="6" max="10" width="9.140625" style="2" customWidth="1"/>
    <col min="11" max="11" width="6.7109375" style="2" customWidth="1"/>
    <col min="12" max="16384" width="9.140625" style="2" customWidth="1"/>
  </cols>
  <sheetData>
    <row r="1" ht="3" customHeight="1"/>
    <row r="2" ht="20.25">
      <c r="B2" s="137" t="s">
        <v>138</v>
      </c>
    </row>
    <row r="3" ht="9.75" customHeight="1"/>
    <row r="4" spans="1:15" s="140" customFormat="1" ht="12.75">
      <c r="A4" s="138"/>
      <c r="B4" s="139" t="s">
        <v>93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s="140" customFormat="1" ht="12.75">
      <c r="A5" s="138"/>
      <c r="B5" s="139" t="s">
        <v>94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140" customFormat="1" ht="9.75" customHeight="1">
      <c r="A6" s="138"/>
      <c r="B6" s="13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s="140" customFormat="1" ht="12.75">
      <c r="A7" s="138"/>
      <c r="B7" s="141" t="s">
        <v>125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s="140" customFormat="1" ht="12.75">
      <c r="A8" s="138"/>
      <c r="B8" s="142" t="s">
        <v>103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s="140" customFormat="1" ht="12.75">
      <c r="A9" s="138"/>
      <c r="B9" s="142" t="s">
        <v>104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s="140" customFormat="1" ht="12.75">
      <c r="A10" s="138"/>
      <c r="B10" s="142" t="s">
        <v>102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15" s="140" customFormat="1" ht="9.75" customHeight="1">
      <c r="A11" s="138"/>
      <c r="B11" s="13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5" s="140" customFormat="1" ht="12.75">
      <c r="A12" s="138"/>
      <c r="B12" s="139" t="s">
        <v>129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1:15" s="140" customFormat="1" ht="12.75">
      <c r="A13" s="138"/>
      <c r="B13" s="139" t="s">
        <v>130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</row>
    <row r="14" spans="1:15" s="140" customFormat="1" ht="12.75">
      <c r="A14" s="138"/>
      <c r="B14" s="143" t="s">
        <v>131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1:15" s="140" customFormat="1" ht="12.75">
      <c r="A15" s="138"/>
      <c r="B15" s="139" t="s">
        <v>132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1:15" s="140" customFormat="1" ht="9.75" customHeight="1">
      <c r="A16" s="138"/>
      <c r="B16" s="13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ht="12.75">
      <c r="B17" s="144" t="s">
        <v>106</v>
      </c>
    </row>
    <row r="18" ht="12.75">
      <c r="B18" s="144" t="s">
        <v>105</v>
      </c>
    </row>
    <row r="19" ht="9.75" customHeight="1"/>
    <row r="20" ht="12.75">
      <c r="B20" s="145" t="s">
        <v>107</v>
      </c>
    </row>
    <row r="21" ht="12.75">
      <c r="B21" s="146" t="s">
        <v>95</v>
      </c>
    </row>
    <row r="22" ht="12.75">
      <c r="B22" s="146" t="s">
        <v>96</v>
      </c>
    </row>
    <row r="23" ht="12.75">
      <c r="B23" s="146" t="s">
        <v>97</v>
      </c>
    </row>
    <row r="24" ht="12.75">
      <c r="B24" s="146" t="s">
        <v>124</v>
      </c>
    </row>
    <row r="25" ht="12.75">
      <c r="B25" s="146" t="s">
        <v>108</v>
      </c>
    </row>
    <row r="26" ht="12.75">
      <c r="B26" s="147" t="s">
        <v>109</v>
      </c>
    </row>
    <row r="27" ht="9.75" customHeight="1"/>
    <row r="28" ht="12.75">
      <c r="B28" s="148" t="s">
        <v>98</v>
      </c>
    </row>
    <row r="29" ht="12.75">
      <c r="B29" s="148" t="s">
        <v>99</v>
      </c>
    </row>
    <row r="30" ht="9.75" customHeight="1">
      <c r="B30" s="148"/>
    </row>
    <row r="31" ht="12.75">
      <c r="B31" s="149" t="s">
        <v>100</v>
      </c>
    </row>
    <row r="32" ht="12.75">
      <c r="B32" s="148" t="s">
        <v>110</v>
      </c>
    </row>
    <row r="33" ht="12.75">
      <c r="B33" s="148" t="s">
        <v>111</v>
      </c>
    </row>
    <row r="34" ht="9.75" customHeight="1"/>
    <row r="35" ht="12.75">
      <c r="B35" s="145" t="s">
        <v>112</v>
      </c>
    </row>
    <row r="36" ht="12.75">
      <c r="B36" s="146" t="s">
        <v>101</v>
      </c>
    </row>
    <row r="37" ht="12.75">
      <c r="B37" s="146" t="s">
        <v>113</v>
      </c>
    </row>
    <row r="38" ht="9.75" customHeight="1">
      <c r="B38" s="146"/>
    </row>
    <row r="39" ht="12.75">
      <c r="B39" s="146" t="s">
        <v>79</v>
      </c>
    </row>
    <row r="40" ht="12.75">
      <c r="B40" s="146" t="s">
        <v>80</v>
      </c>
    </row>
    <row r="41" ht="9.75" customHeight="1"/>
    <row r="42" ht="18">
      <c r="B42" s="150" t="s">
        <v>134</v>
      </c>
    </row>
    <row r="43" ht="6" customHeight="1"/>
    <row r="44" ht="12.75">
      <c r="B44" s="146" t="s">
        <v>114</v>
      </c>
    </row>
    <row r="45" ht="12.75">
      <c r="B45" s="146" t="s">
        <v>115</v>
      </c>
    </row>
    <row r="46" ht="12.75">
      <c r="B46" s="146" t="s">
        <v>116</v>
      </c>
    </row>
    <row r="47" ht="9.75" customHeight="1">
      <c r="B47" s="146"/>
    </row>
    <row r="48" ht="12.75">
      <c r="B48" s="149" t="s">
        <v>117</v>
      </c>
    </row>
    <row r="49" ht="12.75">
      <c r="B49" s="149" t="s">
        <v>118</v>
      </c>
    </row>
    <row r="50" ht="9.75" customHeight="1"/>
    <row r="51" spans="3:9" ht="12.75">
      <c r="C51" s="151" t="s">
        <v>122</v>
      </c>
      <c r="I51" s="152" t="s">
        <v>119</v>
      </c>
    </row>
    <row r="52" spans="3:9" ht="12.75">
      <c r="C52" s="159" t="s">
        <v>81</v>
      </c>
      <c r="D52" s="159"/>
      <c r="E52" s="166" t="s">
        <v>57</v>
      </c>
      <c r="F52" s="166"/>
      <c r="G52" s="166"/>
      <c r="H52" s="166"/>
      <c r="I52" s="153" t="s">
        <v>57</v>
      </c>
    </row>
    <row r="53" spans="3:9" ht="12.75">
      <c r="C53" s="159" t="s">
        <v>82</v>
      </c>
      <c r="D53" s="159"/>
      <c r="E53" s="167" t="s">
        <v>55</v>
      </c>
      <c r="F53" s="167"/>
      <c r="G53" s="167"/>
      <c r="H53" s="167"/>
      <c r="I53" s="153" t="s">
        <v>55</v>
      </c>
    </row>
    <row r="54" spans="3:9" ht="12.75">
      <c r="C54" s="159" t="s">
        <v>83</v>
      </c>
      <c r="D54" s="159"/>
      <c r="E54" s="167" t="s">
        <v>56</v>
      </c>
      <c r="F54" s="167"/>
      <c r="G54" s="167"/>
      <c r="H54" s="167"/>
      <c r="I54" s="153" t="s">
        <v>56</v>
      </c>
    </row>
    <row r="55" ht="9.75" customHeight="1"/>
    <row r="56" ht="12.75">
      <c r="B56" s="146" t="s">
        <v>120</v>
      </c>
    </row>
    <row r="57" ht="12.75">
      <c r="B57" s="146" t="s">
        <v>121</v>
      </c>
    </row>
    <row r="58" ht="9.75" customHeight="1"/>
    <row r="59" spans="2:9" ht="12.75">
      <c r="B59" s="151"/>
      <c r="C59" s="151" t="s">
        <v>123</v>
      </c>
      <c r="I59" s="152" t="s">
        <v>89</v>
      </c>
    </row>
    <row r="60" spans="3:9" ht="12.75">
      <c r="C60" s="159" t="s">
        <v>84</v>
      </c>
      <c r="D60" s="159"/>
      <c r="E60" s="160">
        <v>39479</v>
      </c>
      <c r="F60" s="160"/>
      <c r="G60" s="160"/>
      <c r="H60" s="160"/>
      <c r="I60" s="153" t="s">
        <v>90</v>
      </c>
    </row>
    <row r="61" spans="3:9" ht="12.75">
      <c r="C61" s="159" t="s">
        <v>85</v>
      </c>
      <c r="D61" s="159"/>
      <c r="E61" s="161">
        <v>2009</v>
      </c>
      <c r="F61" s="161"/>
      <c r="G61" s="161"/>
      <c r="H61" s="161"/>
      <c r="I61" s="153" t="s">
        <v>91</v>
      </c>
    </row>
    <row r="62" spans="3:8" ht="12.75">
      <c r="C62" s="159" t="s">
        <v>86</v>
      </c>
      <c r="D62" s="159"/>
      <c r="E62" s="162" t="s">
        <v>88</v>
      </c>
      <c r="F62" s="162"/>
      <c r="G62" s="162"/>
      <c r="H62" s="162"/>
    </row>
    <row r="63" spans="3:8" ht="12.75">
      <c r="C63" s="159" t="s">
        <v>87</v>
      </c>
      <c r="D63" s="159"/>
      <c r="E63" s="163"/>
      <c r="F63" s="163"/>
      <c r="G63" s="163"/>
      <c r="H63" s="163"/>
    </row>
    <row r="65" spans="5:9" ht="12.75">
      <c r="E65" s="2" t="s">
        <v>92</v>
      </c>
      <c r="I65" s="136">
        <v>2</v>
      </c>
    </row>
    <row r="66" spans="5:10" ht="9.75" customHeight="1">
      <c r="E66" s="154" t="str">
        <f>IF(MONTH(E60)&gt;6,"",IF(MONTH(E60)=1,"January",IF(MONTH(E60)=2,"February",IF(MONTH(E60)=3,"March",IF(MONTH(E60)=4,"April",IF(MONTH(E60)=5,"May",IF(MONTH(E60)=6,"June")))))))</f>
        <v>February</v>
      </c>
      <c r="F66" s="154">
        <f>IF(MONTH(E60)&lt;7,"",IF(MONTH(E60)=7,"July",IF(MONTH(E60)=8,"August",IF(MONTH(E60)=9,"September",IF(MONTH(E60)=10,"October",IF(MONTH(E60)=11,"November",IF(MONTH(E60)=12,"December")))))))</f>
      </c>
      <c r="G66" s="154" t="str">
        <f>IF(E66="",F66,E66)</f>
        <v>February</v>
      </c>
      <c r="H66" s="154">
        <f>IF(E60&lt;&gt;"",YEAR(E60),"")</f>
        <v>2008</v>
      </c>
      <c r="I66" s="164" t="str">
        <f>CONCATENATE(G66,"  ",H66)</f>
        <v>February  2008</v>
      </c>
      <c r="J66" s="164"/>
    </row>
    <row r="67" ht="9.75" customHeight="1"/>
    <row r="68" spans="1:15" s="140" customFormat="1" ht="18" customHeight="1">
      <c r="A68" s="138"/>
      <c r="B68" s="155" t="s">
        <v>133</v>
      </c>
      <c r="C68" s="13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1:15" s="140" customFormat="1" ht="6" customHeight="1">
      <c r="A69" s="138"/>
      <c r="B69" s="139"/>
      <c r="C69" s="13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</row>
    <row r="70" spans="1:15" s="140" customFormat="1" ht="12.75">
      <c r="A70" s="138"/>
      <c r="B70" s="139" t="s">
        <v>135</v>
      </c>
      <c r="C70" s="13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</row>
    <row r="71" spans="1:15" s="140" customFormat="1" ht="12.75">
      <c r="A71" s="138"/>
      <c r="B71" s="139" t="s">
        <v>136</v>
      </c>
      <c r="C71" s="13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</row>
    <row r="72" spans="1:15" s="140" customFormat="1" ht="12.75">
      <c r="A72" s="138"/>
      <c r="B72" s="139" t="s">
        <v>137</v>
      </c>
      <c r="C72" s="13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</row>
    <row r="74" spans="1:15" s="140" customFormat="1" ht="15">
      <c r="A74" s="138"/>
      <c r="B74" s="156" t="s">
        <v>126</v>
      </c>
      <c r="C74" s="13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</row>
    <row r="75" spans="1:15" s="140" customFormat="1" ht="15">
      <c r="A75" s="138"/>
      <c r="B75" s="157" t="s">
        <v>127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140" customFormat="1" ht="12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29"/>
    </row>
    <row r="77" spans="2:13" s="140" customFormat="1" ht="18">
      <c r="B77" s="165" t="str">
        <f>Admin!A4</f>
        <v>Created: 12/20/2008, © All Rights Reserved</v>
      </c>
      <c r="C77" s="165"/>
      <c r="D77" s="165"/>
      <c r="E77" s="165"/>
      <c r="I77" s="158" t="str">
        <f>Admin!A3</f>
        <v>IntactAuto.com</v>
      </c>
      <c r="J77" s="158"/>
      <c r="K77" s="158"/>
      <c r="L77" s="158"/>
      <c r="M77" s="158"/>
    </row>
  </sheetData>
  <sheetProtection password="E2F5" sheet="1" objects="1" scenarios="1" selectLockedCells="1"/>
  <mergeCells count="17">
    <mergeCell ref="C52:D52"/>
    <mergeCell ref="C53:D53"/>
    <mergeCell ref="C54:D54"/>
    <mergeCell ref="B77:E77"/>
    <mergeCell ref="E52:H52"/>
    <mergeCell ref="E53:H53"/>
    <mergeCell ref="E54:H54"/>
    <mergeCell ref="I77:M77"/>
    <mergeCell ref="C60:D60"/>
    <mergeCell ref="C61:D61"/>
    <mergeCell ref="C62:D62"/>
    <mergeCell ref="C63:D63"/>
    <mergeCell ref="E60:H60"/>
    <mergeCell ref="E61:H61"/>
    <mergeCell ref="E62:H62"/>
    <mergeCell ref="E63:H63"/>
    <mergeCell ref="I66:J66"/>
  </mergeCells>
  <printOptions/>
  <pageMargins left="0.25" right="0.25" top="0.25" bottom="0.25" header="0" footer="0"/>
  <pageSetup blackAndWhite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2"/>
  </sheetPr>
  <dimension ref="A1:O63"/>
  <sheetViews>
    <sheetView showGridLines="0" showRowColHeaders="0" workbookViewId="0" topLeftCell="A1">
      <selection activeCell="C8" sqref="C8"/>
    </sheetView>
  </sheetViews>
  <sheetFormatPr defaultColWidth="9.140625" defaultRowHeight="12.75"/>
  <cols>
    <col min="1" max="1" width="2.7109375" style="2" customWidth="1"/>
    <col min="2" max="2" width="35.7109375" style="2" customWidth="1"/>
    <col min="3" max="3" width="6.7109375" style="2" customWidth="1"/>
    <col min="4" max="4" width="14.7109375" style="2" customWidth="1"/>
    <col min="5" max="5" width="7.7109375" style="2" customWidth="1"/>
    <col min="6" max="6" width="14.7109375" style="2" customWidth="1"/>
    <col min="7" max="7" width="7.7109375" style="2" customWidth="1"/>
    <col min="8" max="8" width="1.7109375" style="2" customWidth="1"/>
    <col min="9" max="9" width="14.7109375" style="2" customWidth="1"/>
    <col min="10" max="10" width="7.7109375" style="2" customWidth="1"/>
    <col min="11" max="11" width="14.7109375" style="2" customWidth="1"/>
    <col min="12" max="12" width="7.7109375" style="2" customWidth="1"/>
    <col min="13" max="13" width="1.7109375" style="2" customWidth="1"/>
    <col min="14" max="14" width="16.7109375" style="2" customWidth="1"/>
    <col min="15" max="15" width="7.7109375" style="2" customWidth="1"/>
    <col min="16" max="16384" width="9.140625" style="2" customWidth="1"/>
  </cols>
  <sheetData>
    <row r="1" spans="1:15" ht="1.5" customHeight="1">
      <c r="A1" s="1"/>
      <c r="C1" s="1"/>
      <c r="D1" s="1"/>
      <c r="E1" s="1"/>
      <c r="F1" s="1"/>
      <c r="G1" s="1"/>
      <c r="I1" s="1"/>
      <c r="J1" s="1"/>
      <c r="K1" s="1"/>
      <c r="L1" s="1"/>
      <c r="N1" s="1"/>
      <c r="O1" s="1"/>
    </row>
    <row r="2" spans="1:15" ht="23.25">
      <c r="A2" s="3"/>
      <c r="B2" s="4" t="s">
        <v>63</v>
      </c>
      <c r="C2" s="4"/>
      <c r="D2" s="4"/>
      <c r="E2" s="5"/>
      <c r="F2" s="5"/>
      <c r="G2" s="5"/>
      <c r="I2" s="4"/>
      <c r="J2" s="5"/>
      <c r="K2" s="5"/>
      <c r="L2" s="5"/>
      <c r="M2" s="86"/>
      <c r="N2" s="86"/>
      <c r="O2" s="86"/>
    </row>
    <row r="3" spans="1:15" ht="10.5" customHeight="1">
      <c r="A3" s="3"/>
      <c r="B3" s="4"/>
      <c r="C3" s="4"/>
      <c r="D3" s="4"/>
      <c r="E3" s="5"/>
      <c r="F3" s="5"/>
      <c r="G3" s="5"/>
      <c r="I3" s="4"/>
      <c r="J3" s="5"/>
      <c r="K3" s="5"/>
      <c r="L3" s="5"/>
      <c r="N3" s="5"/>
      <c r="O3" s="5"/>
    </row>
    <row r="4" spans="1:15" ht="16.5" thickBot="1">
      <c r="A4" s="3"/>
      <c r="B4" s="6" t="str">
        <f>IF('Instructions &amp; Notes'!I65="","",IF('Instructions &amp; Notes'!I65&lt;1,"",IF('Instructions &amp; Notes'!I65&gt;=4," ",IF('Instructions &amp; Notes'!I65=3,'Instructions &amp; Notes'!E62,IF('Instructions &amp; Notes'!I65=2,CONCATENATE("YEAR   ",'Instructions &amp; Notes'!E61),IF('Instructions &amp; Notes'!I65=1,CONCATENATE("Month: ",'Instructions &amp; Notes'!I66)))))))</f>
        <v>YEAR   2009</v>
      </c>
      <c r="C4" s="7"/>
      <c r="D4" s="168" t="str">
        <f>IF('Instructions &amp; Notes'!E52="","Variable Operations",'Instructions &amp; Notes'!E52)</f>
        <v>Variable Operations</v>
      </c>
      <c r="E4" s="168"/>
      <c r="F4" s="168"/>
      <c r="G4" s="168"/>
      <c r="I4" s="168" t="str">
        <f>IF('Instructions &amp; Notes'!E53="","Fixed Operations",'Instructions &amp; Notes'!E53)</f>
        <v>Fixed Operations</v>
      </c>
      <c r="J4" s="168"/>
      <c r="K4" s="168"/>
      <c r="L4" s="168"/>
      <c r="N4" s="168" t="str">
        <f>IF('Instructions &amp; Notes'!E54="","Total Dealership",'Instructions &amp; Notes'!E54)</f>
        <v>Total Dealership</v>
      </c>
      <c r="O4" s="168"/>
    </row>
    <row r="5" spans="1:15" ht="12.75">
      <c r="A5" s="3"/>
      <c r="B5" s="7"/>
      <c r="C5" s="7"/>
      <c r="D5" s="173"/>
      <c r="E5" s="174"/>
      <c r="F5" s="174" t="s">
        <v>54</v>
      </c>
      <c r="G5" s="175"/>
      <c r="H5" s="129"/>
      <c r="I5" s="173"/>
      <c r="J5" s="174"/>
      <c r="K5" s="174" t="s">
        <v>54</v>
      </c>
      <c r="L5" s="175"/>
      <c r="M5" s="129"/>
      <c r="N5" s="173" t="s">
        <v>0</v>
      </c>
      <c r="O5" s="175"/>
    </row>
    <row r="6" spans="1:15" ht="16.5" thickBot="1">
      <c r="A6" s="3"/>
      <c r="B6" s="185" t="s">
        <v>58</v>
      </c>
      <c r="C6" s="186"/>
      <c r="D6" s="187" t="s">
        <v>1</v>
      </c>
      <c r="E6" s="188"/>
      <c r="F6" s="169">
        <v>0</v>
      </c>
      <c r="G6" s="170"/>
      <c r="H6" s="129"/>
      <c r="I6" s="187" t="s">
        <v>1</v>
      </c>
      <c r="J6" s="188"/>
      <c r="K6" s="169">
        <v>0</v>
      </c>
      <c r="L6" s="170"/>
      <c r="M6" s="129"/>
      <c r="N6" s="171">
        <f>SUM(F6+K6)</f>
        <v>0</v>
      </c>
      <c r="O6" s="172"/>
    </row>
    <row r="7" spans="1:15" ht="15.75" customHeight="1">
      <c r="A7" s="3"/>
      <c r="B7" s="8" t="s">
        <v>62</v>
      </c>
      <c r="C7" s="66" t="s">
        <v>65</v>
      </c>
      <c r="D7" s="74" t="s">
        <v>2</v>
      </c>
      <c r="E7" s="61" t="s">
        <v>3</v>
      </c>
      <c r="F7" s="62" t="s">
        <v>4</v>
      </c>
      <c r="G7" s="63" t="s">
        <v>3</v>
      </c>
      <c r="H7" s="130"/>
      <c r="I7" s="60" t="s">
        <v>2</v>
      </c>
      <c r="J7" s="61" t="s">
        <v>3</v>
      </c>
      <c r="K7" s="62" t="s">
        <v>4</v>
      </c>
      <c r="L7" s="63" t="s">
        <v>3</v>
      </c>
      <c r="M7" s="64"/>
      <c r="N7" s="65" t="s">
        <v>2</v>
      </c>
      <c r="O7" s="66" t="s">
        <v>3</v>
      </c>
    </row>
    <row r="8" spans="1:15" ht="12.75">
      <c r="A8" s="3"/>
      <c r="B8" s="14" t="s">
        <v>5</v>
      </c>
      <c r="C8" s="83"/>
      <c r="D8" s="72">
        <v>0</v>
      </c>
      <c r="E8" s="10">
        <v>0</v>
      </c>
      <c r="F8" s="11">
        <f>IF(SUM(D8)=0,SUM($F$6*E8),SUM(D8))</f>
        <v>0</v>
      </c>
      <c r="G8" s="13">
        <f>IF($F$6=0,0,IF(F8=0,0,SUM(F8/$F$6)))</f>
        <v>0</v>
      </c>
      <c r="H8" s="131"/>
      <c r="I8" s="69">
        <v>0</v>
      </c>
      <c r="J8" s="70">
        <v>0</v>
      </c>
      <c r="K8" s="67">
        <f>IF(SUM(I8)=0,SUM($F$6*J8),SUM(I8))</f>
        <v>0</v>
      </c>
      <c r="L8" s="68">
        <f>IF($F$6=0,0,IF(K8=0,0,SUM(K8/$F$6)))</f>
        <v>0</v>
      </c>
      <c r="M8" s="12"/>
      <c r="N8" s="57">
        <f>SUM(F8+K8)</f>
        <v>0</v>
      </c>
      <c r="O8" s="13">
        <f>IF($N$6=0,0,IF(N8=0,0,SUM(N8/$N$6)))</f>
        <v>0</v>
      </c>
    </row>
    <row r="9" spans="1:15" ht="12.75">
      <c r="A9" s="3"/>
      <c r="B9" s="14" t="s">
        <v>6</v>
      </c>
      <c r="C9" s="83"/>
      <c r="D9" s="72">
        <v>0</v>
      </c>
      <c r="E9" s="10">
        <v>0</v>
      </c>
      <c r="F9" s="11">
        <f>IF(SUM(D9)=0,SUM($F$6*E9),SUM(D9))</f>
        <v>0</v>
      </c>
      <c r="G9" s="13">
        <f>IF($F$6=0,0,IF(F9=0,0,SUM(F9/$F$6)))</f>
        <v>0</v>
      </c>
      <c r="H9" s="131"/>
      <c r="I9" s="69">
        <v>0</v>
      </c>
      <c r="J9" s="70">
        <v>0</v>
      </c>
      <c r="K9" s="67">
        <f>IF(SUM(I9)=0,SUM($F$6*J9),SUM(I9))</f>
        <v>0</v>
      </c>
      <c r="L9" s="68">
        <f>IF($F$6=0,0,IF(K9=0,0,SUM(K9/$F$6)))</f>
        <v>0</v>
      </c>
      <c r="M9" s="12"/>
      <c r="N9" s="57">
        <f>SUM(F9+K9)</f>
        <v>0</v>
      </c>
      <c r="O9" s="13">
        <f>IF($N$6=0,0,IF(N9=0,0,SUM(N9/$N$6)))</f>
        <v>0</v>
      </c>
    </row>
    <row r="10" spans="1:15" ht="12.75">
      <c r="A10" s="3"/>
      <c r="B10" s="14" t="s">
        <v>7</v>
      </c>
      <c r="C10" s="83"/>
      <c r="D10" s="73">
        <v>0</v>
      </c>
      <c r="E10" s="15">
        <v>0</v>
      </c>
      <c r="F10" s="11">
        <f>IF(SUM(D10)=0,SUM($F$6*E10),SUM(D10))</f>
        <v>0</v>
      </c>
      <c r="G10" s="13">
        <f>IF($F$6=0,0,IF(F10=0,0,SUM(F10/$F$6)))</f>
        <v>0</v>
      </c>
      <c r="H10" s="131"/>
      <c r="I10" s="69">
        <v>0</v>
      </c>
      <c r="J10" s="70">
        <v>0</v>
      </c>
      <c r="K10" s="67">
        <f>IF(SUM(I10)=0,SUM($F$6*J10),SUM(I10))</f>
        <v>0</v>
      </c>
      <c r="L10" s="68">
        <f>IF($F$6=0,0,IF(K10=0,0,SUM(K10/$F$6)))</f>
        <v>0</v>
      </c>
      <c r="M10" s="12"/>
      <c r="N10" s="57">
        <f>SUM(F10+K10)</f>
        <v>0</v>
      </c>
      <c r="O10" s="13">
        <f>IF($N$6=0,0,IF(N10=0,0,SUM(N10/$N$6)))</f>
        <v>0</v>
      </c>
    </row>
    <row r="11" spans="1:15" ht="15.75" customHeight="1" thickBot="1">
      <c r="A11" s="3"/>
      <c r="B11" s="16" t="s">
        <v>61</v>
      </c>
      <c r="C11" s="71"/>
      <c r="D11" s="75"/>
      <c r="E11" s="39"/>
      <c r="F11" s="17">
        <f>SUM(F8:F10)</f>
        <v>0</v>
      </c>
      <c r="G11" s="20">
        <f>SUM(G8:G10)</f>
        <v>0</v>
      </c>
      <c r="H11" s="55"/>
      <c r="I11" s="42"/>
      <c r="J11" s="39"/>
      <c r="K11" s="17">
        <f>SUM(K8:K10)</f>
        <v>0</v>
      </c>
      <c r="L11" s="20">
        <f>SUM(L8:L10)</f>
        <v>0</v>
      </c>
      <c r="M11" s="18"/>
      <c r="N11" s="58">
        <f>SUM(N8:N10)</f>
        <v>0</v>
      </c>
      <c r="O11" s="20">
        <f>SUM(O8:O10)</f>
        <v>0</v>
      </c>
    </row>
    <row r="12" spans="1:15" ht="12.75">
      <c r="A12" s="3"/>
      <c r="B12" s="21" t="s">
        <v>69</v>
      </c>
      <c r="C12" s="84"/>
      <c r="D12" s="76">
        <v>0</v>
      </c>
      <c r="E12" s="22">
        <v>0</v>
      </c>
      <c r="F12" s="23">
        <f aca="true" t="shared" si="0" ref="F12:F20">IF(SUM(D12)=0,SUM($F$6*E12),SUM(D12))</f>
        <v>0</v>
      </c>
      <c r="G12" s="24">
        <f aca="true" t="shared" si="1" ref="G12:G20">IF($F$6=0,0,IF(F12=0,0,SUM(F12/$F$6)))</f>
        <v>0</v>
      </c>
      <c r="H12" s="9"/>
      <c r="I12" s="43">
        <v>0</v>
      </c>
      <c r="J12" s="22">
        <v>0</v>
      </c>
      <c r="K12" s="23">
        <f aca="true" t="shared" si="2" ref="K12:K20">IF(SUM(I12)=0,SUM($F$6*J12),SUM(I12))</f>
        <v>0</v>
      </c>
      <c r="L12" s="24">
        <f aca="true" t="shared" si="3" ref="L12:L20">IF($F$6=0,0,IF(K12=0,0,SUM(K12/$F$6)))</f>
        <v>0</v>
      </c>
      <c r="M12" s="9"/>
      <c r="N12" s="56">
        <f>SUM(F12+K12)</f>
        <v>0</v>
      </c>
      <c r="O12" s="24">
        <f aca="true" t="shared" si="4" ref="O12:O20">IF($N$6=0,0,IF(N12=0,0,SUM(N12/$N$6)))</f>
        <v>0</v>
      </c>
    </row>
    <row r="13" spans="1:15" ht="12.75">
      <c r="A13" s="3"/>
      <c r="B13" s="25" t="s">
        <v>8</v>
      </c>
      <c r="C13" s="83"/>
      <c r="D13" s="72">
        <v>0</v>
      </c>
      <c r="E13" s="10">
        <v>0</v>
      </c>
      <c r="F13" s="11">
        <f t="shared" si="0"/>
        <v>0</v>
      </c>
      <c r="G13" s="13">
        <f t="shared" si="1"/>
        <v>0</v>
      </c>
      <c r="H13" s="12"/>
      <c r="I13" s="41">
        <v>0</v>
      </c>
      <c r="J13" s="10">
        <v>0</v>
      </c>
      <c r="K13" s="11">
        <f t="shared" si="2"/>
        <v>0</v>
      </c>
      <c r="L13" s="13">
        <f t="shared" si="3"/>
        <v>0</v>
      </c>
      <c r="M13" s="12"/>
      <c r="N13" s="57">
        <f aca="true" t="shared" si="5" ref="N13:N58">SUM(F13+K13)</f>
        <v>0</v>
      </c>
      <c r="O13" s="13">
        <f t="shared" si="4"/>
        <v>0</v>
      </c>
    </row>
    <row r="14" spans="1:15" ht="12.75">
      <c r="A14" s="3"/>
      <c r="B14" s="25" t="s">
        <v>9</v>
      </c>
      <c r="C14" s="83"/>
      <c r="D14" s="72">
        <v>0</v>
      </c>
      <c r="E14" s="10">
        <v>0</v>
      </c>
      <c r="F14" s="11">
        <f t="shared" si="0"/>
        <v>0</v>
      </c>
      <c r="G14" s="13">
        <f t="shared" si="1"/>
        <v>0</v>
      </c>
      <c r="H14" s="12"/>
      <c r="I14" s="41">
        <v>0</v>
      </c>
      <c r="J14" s="10">
        <v>0</v>
      </c>
      <c r="K14" s="11">
        <f t="shared" si="2"/>
        <v>0</v>
      </c>
      <c r="L14" s="13">
        <f t="shared" si="3"/>
        <v>0</v>
      </c>
      <c r="M14" s="12"/>
      <c r="N14" s="57">
        <f t="shared" si="5"/>
        <v>0</v>
      </c>
      <c r="O14" s="13">
        <f t="shared" si="4"/>
        <v>0</v>
      </c>
    </row>
    <row r="15" spans="1:15" ht="12.75">
      <c r="A15" s="3"/>
      <c r="B15" s="14" t="s">
        <v>10</v>
      </c>
      <c r="C15" s="83"/>
      <c r="D15" s="72">
        <v>0</v>
      </c>
      <c r="E15" s="10">
        <v>0</v>
      </c>
      <c r="F15" s="11">
        <f t="shared" si="0"/>
        <v>0</v>
      </c>
      <c r="G15" s="13">
        <f t="shared" si="1"/>
        <v>0</v>
      </c>
      <c r="H15" s="12"/>
      <c r="I15" s="41">
        <v>0</v>
      </c>
      <c r="J15" s="10">
        <v>0</v>
      </c>
      <c r="K15" s="11">
        <f t="shared" si="2"/>
        <v>0</v>
      </c>
      <c r="L15" s="13">
        <f t="shared" si="3"/>
        <v>0</v>
      </c>
      <c r="M15" s="12"/>
      <c r="N15" s="57">
        <f t="shared" si="5"/>
        <v>0</v>
      </c>
      <c r="O15" s="13">
        <f t="shared" si="4"/>
        <v>0</v>
      </c>
    </row>
    <row r="16" spans="1:15" ht="12.75">
      <c r="A16" s="3"/>
      <c r="B16" s="14" t="s">
        <v>11</v>
      </c>
      <c r="C16" s="83"/>
      <c r="D16" s="72">
        <v>0</v>
      </c>
      <c r="E16" s="10">
        <v>0</v>
      </c>
      <c r="F16" s="11">
        <f t="shared" si="0"/>
        <v>0</v>
      </c>
      <c r="G16" s="13">
        <f t="shared" si="1"/>
        <v>0</v>
      </c>
      <c r="H16" s="12"/>
      <c r="I16" s="41">
        <v>0</v>
      </c>
      <c r="J16" s="10">
        <v>0</v>
      </c>
      <c r="K16" s="11">
        <f t="shared" si="2"/>
        <v>0</v>
      </c>
      <c r="L16" s="13">
        <f t="shared" si="3"/>
        <v>0</v>
      </c>
      <c r="M16" s="12"/>
      <c r="N16" s="57">
        <f t="shared" si="5"/>
        <v>0</v>
      </c>
      <c r="O16" s="13">
        <f t="shared" si="4"/>
        <v>0</v>
      </c>
    </row>
    <row r="17" spans="1:15" ht="12.75">
      <c r="A17" s="3"/>
      <c r="B17" s="14" t="s">
        <v>12</v>
      </c>
      <c r="C17" s="83"/>
      <c r="D17" s="72">
        <v>0</v>
      </c>
      <c r="E17" s="10">
        <v>0</v>
      </c>
      <c r="F17" s="11">
        <f t="shared" si="0"/>
        <v>0</v>
      </c>
      <c r="G17" s="13">
        <f t="shared" si="1"/>
        <v>0</v>
      </c>
      <c r="H17" s="12"/>
      <c r="I17" s="41">
        <v>0</v>
      </c>
      <c r="J17" s="10">
        <v>0</v>
      </c>
      <c r="K17" s="11">
        <f t="shared" si="2"/>
        <v>0</v>
      </c>
      <c r="L17" s="13">
        <f t="shared" si="3"/>
        <v>0</v>
      </c>
      <c r="M17" s="12"/>
      <c r="N17" s="57">
        <f t="shared" si="5"/>
        <v>0</v>
      </c>
      <c r="O17" s="13">
        <f t="shared" si="4"/>
        <v>0</v>
      </c>
    </row>
    <row r="18" spans="1:15" ht="12.75">
      <c r="A18" s="3"/>
      <c r="B18" s="14" t="s">
        <v>13</v>
      </c>
      <c r="C18" s="83"/>
      <c r="D18" s="72">
        <v>0</v>
      </c>
      <c r="E18" s="10">
        <v>0</v>
      </c>
      <c r="F18" s="11">
        <f t="shared" si="0"/>
        <v>0</v>
      </c>
      <c r="G18" s="13">
        <f t="shared" si="1"/>
        <v>0</v>
      </c>
      <c r="H18" s="12"/>
      <c r="I18" s="41">
        <v>0</v>
      </c>
      <c r="J18" s="10">
        <v>0</v>
      </c>
      <c r="K18" s="11">
        <f t="shared" si="2"/>
        <v>0</v>
      </c>
      <c r="L18" s="13">
        <f t="shared" si="3"/>
        <v>0</v>
      </c>
      <c r="M18" s="12"/>
      <c r="N18" s="57">
        <f t="shared" si="5"/>
        <v>0</v>
      </c>
      <c r="O18" s="13">
        <f t="shared" si="4"/>
        <v>0</v>
      </c>
    </row>
    <row r="19" spans="1:15" ht="12.75">
      <c r="A19" s="3"/>
      <c r="B19" s="14" t="s">
        <v>14</v>
      </c>
      <c r="C19" s="83"/>
      <c r="D19" s="72">
        <v>0</v>
      </c>
      <c r="E19" s="10">
        <v>0</v>
      </c>
      <c r="F19" s="11">
        <f t="shared" si="0"/>
        <v>0</v>
      </c>
      <c r="G19" s="13">
        <f t="shared" si="1"/>
        <v>0</v>
      </c>
      <c r="H19" s="12"/>
      <c r="I19" s="41">
        <v>0</v>
      </c>
      <c r="J19" s="10">
        <v>0</v>
      </c>
      <c r="K19" s="11">
        <f t="shared" si="2"/>
        <v>0</v>
      </c>
      <c r="L19" s="13">
        <f t="shared" si="3"/>
        <v>0</v>
      </c>
      <c r="M19" s="12"/>
      <c r="N19" s="57">
        <f t="shared" si="5"/>
        <v>0</v>
      </c>
      <c r="O19" s="13">
        <f t="shared" si="4"/>
        <v>0</v>
      </c>
    </row>
    <row r="20" spans="1:15" ht="12.75">
      <c r="A20" s="3"/>
      <c r="B20" s="14" t="s">
        <v>15</v>
      </c>
      <c r="C20" s="83"/>
      <c r="D20" s="72">
        <v>0</v>
      </c>
      <c r="E20" s="10">
        <v>0</v>
      </c>
      <c r="F20" s="11">
        <f t="shared" si="0"/>
        <v>0</v>
      </c>
      <c r="G20" s="13">
        <f t="shared" si="1"/>
        <v>0</v>
      </c>
      <c r="H20" s="12"/>
      <c r="I20" s="41">
        <v>0</v>
      </c>
      <c r="J20" s="10">
        <v>0</v>
      </c>
      <c r="K20" s="11">
        <f t="shared" si="2"/>
        <v>0</v>
      </c>
      <c r="L20" s="13">
        <f t="shared" si="3"/>
        <v>0</v>
      </c>
      <c r="M20" s="12"/>
      <c r="N20" s="57">
        <f t="shared" si="5"/>
        <v>0</v>
      </c>
      <c r="O20" s="13">
        <f t="shared" si="4"/>
        <v>0</v>
      </c>
    </row>
    <row r="21" spans="1:15" ht="15.75" customHeight="1" thickBot="1">
      <c r="A21" s="3"/>
      <c r="B21" s="16" t="s">
        <v>60</v>
      </c>
      <c r="C21" s="77"/>
      <c r="D21" s="75"/>
      <c r="E21" s="39"/>
      <c r="F21" s="19">
        <f>SUM(F12:F20)</f>
        <v>0</v>
      </c>
      <c r="G21" s="20">
        <f>SUM(G12:G20)</f>
        <v>0</v>
      </c>
      <c r="H21" s="18"/>
      <c r="I21" s="42"/>
      <c r="J21" s="39"/>
      <c r="K21" s="19">
        <f>SUM(K12:K20)</f>
        <v>0</v>
      </c>
      <c r="L21" s="20">
        <f>SUM(L12:L20)</f>
        <v>0</v>
      </c>
      <c r="M21" s="18"/>
      <c r="N21" s="58">
        <f>SUM(N12:N20)</f>
        <v>0</v>
      </c>
      <c r="O21" s="20">
        <f>SUM(O12:O20)</f>
        <v>0</v>
      </c>
    </row>
    <row r="22" spans="1:15" ht="12.75">
      <c r="A22" s="3"/>
      <c r="B22" s="79" t="s">
        <v>16</v>
      </c>
      <c r="C22" s="85"/>
      <c r="D22" s="76">
        <v>0</v>
      </c>
      <c r="E22" s="22">
        <v>0</v>
      </c>
      <c r="F22" s="23">
        <f>IF(SUM(D22)=0,SUM($F$6*E22),SUM(D22))</f>
        <v>0</v>
      </c>
      <c r="G22" s="24">
        <f>IF($F$6=0,0,IF(F22=0,0,SUM(F22/$F$6)))</f>
        <v>0</v>
      </c>
      <c r="H22" s="9"/>
      <c r="I22" s="43">
        <v>0</v>
      </c>
      <c r="J22" s="22">
        <v>0</v>
      </c>
      <c r="K22" s="23">
        <f>IF(SUM(I22)=0,SUM($F$6*J22),SUM(I22))</f>
        <v>0</v>
      </c>
      <c r="L22" s="24">
        <f>IF($F$6=0,0,IF(K22=0,0,SUM(K22/$F$6)))</f>
        <v>0</v>
      </c>
      <c r="M22" s="9"/>
      <c r="N22" s="56">
        <f t="shared" si="5"/>
        <v>0</v>
      </c>
      <c r="O22" s="24">
        <f aca="true" t="shared" si="6" ref="O22:O58">IF($N$6=0,0,IF(N22=0,0,SUM(N22/$N$6)))</f>
        <v>0</v>
      </c>
    </row>
    <row r="23" spans="1:15" ht="12.75">
      <c r="A23" s="3"/>
      <c r="B23" s="27" t="s">
        <v>17</v>
      </c>
      <c r="C23" s="83"/>
      <c r="D23" s="72">
        <v>0</v>
      </c>
      <c r="E23" s="10">
        <v>0</v>
      </c>
      <c r="F23" s="11">
        <f aca="true" t="shared" si="7" ref="F23:F43">IF(SUM(D23)=0,SUM($F$6*E23),SUM(D23))</f>
        <v>0</v>
      </c>
      <c r="G23" s="13">
        <f aca="true" t="shared" si="8" ref="G23:G43">IF($F$6=0,0,IF(F23=0,0,SUM(F23/$F$6)))</f>
        <v>0</v>
      </c>
      <c r="H23" s="12"/>
      <c r="I23" s="41">
        <v>0</v>
      </c>
      <c r="J23" s="10">
        <v>0</v>
      </c>
      <c r="K23" s="11">
        <f aca="true" t="shared" si="9" ref="K23:K43">IF(SUM(I23)=0,SUM($F$6*J23),SUM(I23))</f>
        <v>0</v>
      </c>
      <c r="L23" s="13">
        <f aca="true" t="shared" si="10" ref="L23:L43">IF($F$6=0,0,IF(K23=0,0,SUM(K23/$F$6)))</f>
        <v>0</v>
      </c>
      <c r="M23" s="12"/>
      <c r="N23" s="57">
        <f t="shared" si="5"/>
        <v>0</v>
      </c>
      <c r="O23" s="13">
        <f t="shared" si="6"/>
        <v>0</v>
      </c>
    </row>
    <row r="24" spans="1:15" ht="12.75">
      <c r="A24" s="3"/>
      <c r="B24" s="27" t="s">
        <v>18</v>
      </c>
      <c r="C24" s="83"/>
      <c r="D24" s="72">
        <v>0</v>
      </c>
      <c r="E24" s="10">
        <v>0</v>
      </c>
      <c r="F24" s="11">
        <f t="shared" si="7"/>
        <v>0</v>
      </c>
      <c r="G24" s="13">
        <f t="shared" si="8"/>
        <v>0</v>
      </c>
      <c r="H24" s="12"/>
      <c r="I24" s="41">
        <v>0</v>
      </c>
      <c r="J24" s="10">
        <v>0</v>
      </c>
      <c r="K24" s="11">
        <f t="shared" si="9"/>
        <v>0</v>
      </c>
      <c r="L24" s="13">
        <f t="shared" si="10"/>
        <v>0</v>
      </c>
      <c r="M24" s="12"/>
      <c r="N24" s="57">
        <f t="shared" si="5"/>
        <v>0</v>
      </c>
      <c r="O24" s="13">
        <f t="shared" si="6"/>
        <v>0</v>
      </c>
    </row>
    <row r="25" spans="1:15" ht="12.75">
      <c r="A25" s="3"/>
      <c r="B25" s="27" t="s">
        <v>19</v>
      </c>
      <c r="C25" s="83"/>
      <c r="D25" s="72">
        <v>0</v>
      </c>
      <c r="E25" s="10">
        <v>0</v>
      </c>
      <c r="F25" s="11">
        <f t="shared" si="7"/>
        <v>0</v>
      </c>
      <c r="G25" s="13">
        <f t="shared" si="8"/>
        <v>0</v>
      </c>
      <c r="H25" s="12"/>
      <c r="I25" s="41">
        <v>0</v>
      </c>
      <c r="J25" s="10">
        <v>0</v>
      </c>
      <c r="K25" s="11">
        <f t="shared" si="9"/>
        <v>0</v>
      </c>
      <c r="L25" s="13">
        <f t="shared" si="10"/>
        <v>0</v>
      </c>
      <c r="M25" s="12"/>
      <c r="N25" s="57">
        <f t="shared" si="5"/>
        <v>0</v>
      </c>
      <c r="O25" s="13">
        <f t="shared" si="6"/>
        <v>0</v>
      </c>
    </row>
    <row r="26" spans="1:15" ht="12.75">
      <c r="A26" s="3"/>
      <c r="B26" s="27" t="s">
        <v>70</v>
      </c>
      <c r="C26" s="83"/>
      <c r="D26" s="72">
        <v>0</v>
      </c>
      <c r="E26" s="10">
        <v>0</v>
      </c>
      <c r="F26" s="11">
        <f t="shared" si="7"/>
        <v>0</v>
      </c>
      <c r="G26" s="13">
        <f t="shared" si="8"/>
        <v>0</v>
      </c>
      <c r="H26" s="12"/>
      <c r="I26" s="41">
        <v>0</v>
      </c>
      <c r="J26" s="10">
        <v>0</v>
      </c>
      <c r="K26" s="11">
        <f t="shared" si="9"/>
        <v>0</v>
      </c>
      <c r="L26" s="13">
        <f t="shared" si="10"/>
        <v>0</v>
      </c>
      <c r="M26" s="12"/>
      <c r="N26" s="57">
        <f t="shared" si="5"/>
        <v>0</v>
      </c>
      <c r="O26" s="13">
        <f t="shared" si="6"/>
        <v>0</v>
      </c>
    </row>
    <row r="27" spans="1:15" ht="12.75">
      <c r="A27" s="3"/>
      <c r="B27" s="27" t="s">
        <v>20</v>
      </c>
      <c r="C27" s="83"/>
      <c r="D27" s="72">
        <v>0</v>
      </c>
      <c r="E27" s="10">
        <v>0</v>
      </c>
      <c r="F27" s="11">
        <f t="shared" si="7"/>
        <v>0</v>
      </c>
      <c r="G27" s="13">
        <f t="shared" si="8"/>
        <v>0</v>
      </c>
      <c r="H27" s="12"/>
      <c r="I27" s="41">
        <v>0</v>
      </c>
      <c r="J27" s="10">
        <v>0</v>
      </c>
      <c r="K27" s="11">
        <f t="shared" si="9"/>
        <v>0</v>
      </c>
      <c r="L27" s="13">
        <f t="shared" si="10"/>
        <v>0</v>
      </c>
      <c r="M27" s="12"/>
      <c r="N27" s="57">
        <f t="shared" si="5"/>
        <v>0</v>
      </c>
      <c r="O27" s="13">
        <f t="shared" si="6"/>
        <v>0</v>
      </c>
    </row>
    <row r="28" spans="1:15" ht="12.75">
      <c r="A28" s="3"/>
      <c r="B28" s="27" t="s">
        <v>21</v>
      </c>
      <c r="C28" s="83"/>
      <c r="D28" s="72">
        <v>0</v>
      </c>
      <c r="E28" s="10">
        <v>0</v>
      </c>
      <c r="F28" s="11">
        <f t="shared" si="7"/>
        <v>0</v>
      </c>
      <c r="G28" s="13">
        <f t="shared" si="8"/>
        <v>0</v>
      </c>
      <c r="H28" s="12"/>
      <c r="I28" s="41">
        <v>0</v>
      </c>
      <c r="J28" s="10">
        <v>0</v>
      </c>
      <c r="K28" s="11">
        <f t="shared" si="9"/>
        <v>0</v>
      </c>
      <c r="L28" s="13">
        <f t="shared" si="10"/>
        <v>0</v>
      </c>
      <c r="M28" s="12"/>
      <c r="N28" s="57">
        <f t="shared" si="5"/>
        <v>0</v>
      </c>
      <c r="O28" s="13">
        <f t="shared" si="6"/>
        <v>0</v>
      </c>
    </row>
    <row r="29" spans="1:15" ht="12.75">
      <c r="A29" s="3"/>
      <c r="B29" s="27" t="s">
        <v>64</v>
      </c>
      <c r="C29" s="83"/>
      <c r="D29" s="78">
        <v>0</v>
      </c>
      <c r="E29" s="70">
        <v>0</v>
      </c>
      <c r="F29" s="67">
        <f>IF(SUM(D29)=0,SUM($F$6*E29),SUM(D29))</f>
        <v>0</v>
      </c>
      <c r="G29" s="68">
        <f t="shared" si="8"/>
        <v>0</v>
      </c>
      <c r="H29" s="12"/>
      <c r="I29" s="41">
        <v>0</v>
      </c>
      <c r="J29" s="10">
        <v>0</v>
      </c>
      <c r="K29" s="11">
        <f>IF(SUM(I29)=0,SUM($F$6*J29),SUM(I29))</f>
        <v>0</v>
      </c>
      <c r="L29" s="13">
        <f t="shared" si="10"/>
        <v>0</v>
      </c>
      <c r="M29" s="12"/>
      <c r="N29" s="57">
        <f>SUM(F29+K29)</f>
        <v>0</v>
      </c>
      <c r="O29" s="13">
        <f t="shared" si="6"/>
        <v>0</v>
      </c>
    </row>
    <row r="30" spans="1:15" ht="12.75">
      <c r="A30" s="3"/>
      <c r="B30" s="27" t="s">
        <v>22</v>
      </c>
      <c r="C30" s="83"/>
      <c r="D30" s="72">
        <v>0</v>
      </c>
      <c r="E30" s="10">
        <v>0</v>
      </c>
      <c r="F30" s="11">
        <f t="shared" si="7"/>
        <v>0</v>
      </c>
      <c r="G30" s="13">
        <f t="shared" si="8"/>
        <v>0</v>
      </c>
      <c r="H30" s="12"/>
      <c r="I30" s="41">
        <v>0</v>
      </c>
      <c r="J30" s="10">
        <v>0</v>
      </c>
      <c r="K30" s="11">
        <f t="shared" si="9"/>
        <v>0</v>
      </c>
      <c r="L30" s="13">
        <f t="shared" si="10"/>
        <v>0</v>
      </c>
      <c r="M30" s="12"/>
      <c r="N30" s="57">
        <f t="shared" si="5"/>
        <v>0</v>
      </c>
      <c r="O30" s="13">
        <f t="shared" si="6"/>
        <v>0</v>
      </c>
    </row>
    <row r="31" spans="1:15" ht="12.75">
      <c r="A31" s="3"/>
      <c r="B31" s="27" t="s">
        <v>23</v>
      </c>
      <c r="C31" s="83"/>
      <c r="D31" s="72">
        <v>0</v>
      </c>
      <c r="E31" s="10">
        <v>0</v>
      </c>
      <c r="F31" s="11">
        <f t="shared" si="7"/>
        <v>0</v>
      </c>
      <c r="G31" s="13">
        <f t="shared" si="8"/>
        <v>0</v>
      </c>
      <c r="H31" s="12"/>
      <c r="I31" s="41">
        <v>0</v>
      </c>
      <c r="J31" s="10">
        <v>0</v>
      </c>
      <c r="K31" s="11">
        <f t="shared" si="9"/>
        <v>0</v>
      </c>
      <c r="L31" s="13">
        <f t="shared" si="10"/>
        <v>0</v>
      </c>
      <c r="M31" s="12"/>
      <c r="N31" s="57">
        <f t="shared" si="5"/>
        <v>0</v>
      </c>
      <c r="O31" s="13">
        <f t="shared" si="6"/>
        <v>0</v>
      </c>
    </row>
    <row r="32" spans="1:15" ht="12.75">
      <c r="A32" s="3"/>
      <c r="B32" s="27" t="s">
        <v>24</v>
      </c>
      <c r="C32" s="83"/>
      <c r="D32" s="72">
        <v>0</v>
      </c>
      <c r="E32" s="10">
        <v>0</v>
      </c>
      <c r="F32" s="11">
        <f t="shared" si="7"/>
        <v>0</v>
      </c>
      <c r="G32" s="13">
        <f t="shared" si="8"/>
        <v>0</v>
      </c>
      <c r="H32" s="12"/>
      <c r="I32" s="41">
        <v>0</v>
      </c>
      <c r="J32" s="10">
        <v>0</v>
      </c>
      <c r="K32" s="11">
        <f t="shared" si="9"/>
        <v>0</v>
      </c>
      <c r="L32" s="13">
        <f t="shared" si="10"/>
        <v>0</v>
      </c>
      <c r="M32" s="12"/>
      <c r="N32" s="57">
        <f t="shared" si="5"/>
        <v>0</v>
      </c>
      <c r="O32" s="13">
        <f t="shared" si="6"/>
        <v>0</v>
      </c>
    </row>
    <row r="33" spans="1:15" ht="12.75">
      <c r="A33" s="3"/>
      <c r="B33" s="27" t="s">
        <v>25</v>
      </c>
      <c r="C33" s="83"/>
      <c r="D33" s="72">
        <v>0</v>
      </c>
      <c r="E33" s="10">
        <v>0</v>
      </c>
      <c r="F33" s="11">
        <f t="shared" si="7"/>
        <v>0</v>
      </c>
      <c r="G33" s="13">
        <f t="shared" si="8"/>
        <v>0</v>
      </c>
      <c r="H33" s="12"/>
      <c r="I33" s="41">
        <v>0</v>
      </c>
      <c r="J33" s="10">
        <v>0</v>
      </c>
      <c r="K33" s="11">
        <f t="shared" si="9"/>
        <v>0</v>
      </c>
      <c r="L33" s="13">
        <f t="shared" si="10"/>
        <v>0</v>
      </c>
      <c r="M33" s="12"/>
      <c r="N33" s="57">
        <f t="shared" si="5"/>
        <v>0</v>
      </c>
      <c r="O33" s="13">
        <f t="shared" si="6"/>
        <v>0</v>
      </c>
    </row>
    <row r="34" spans="1:15" ht="12.75">
      <c r="A34" s="3"/>
      <c r="B34" s="27" t="s">
        <v>26</v>
      </c>
      <c r="C34" s="83"/>
      <c r="D34" s="72">
        <v>0</v>
      </c>
      <c r="E34" s="10">
        <v>0</v>
      </c>
      <c r="F34" s="11">
        <f t="shared" si="7"/>
        <v>0</v>
      </c>
      <c r="G34" s="13">
        <f t="shared" si="8"/>
        <v>0</v>
      </c>
      <c r="H34" s="12"/>
      <c r="I34" s="41">
        <v>0</v>
      </c>
      <c r="J34" s="10">
        <v>0</v>
      </c>
      <c r="K34" s="11">
        <f t="shared" si="9"/>
        <v>0</v>
      </c>
      <c r="L34" s="13">
        <f t="shared" si="10"/>
        <v>0</v>
      </c>
      <c r="M34" s="12"/>
      <c r="N34" s="57">
        <f t="shared" si="5"/>
        <v>0</v>
      </c>
      <c r="O34" s="13">
        <f t="shared" si="6"/>
        <v>0</v>
      </c>
    </row>
    <row r="35" spans="1:15" ht="12.75">
      <c r="A35" s="3"/>
      <c r="B35" s="27" t="s">
        <v>27</v>
      </c>
      <c r="C35" s="83"/>
      <c r="D35" s="72">
        <v>0</v>
      </c>
      <c r="E35" s="10">
        <v>0</v>
      </c>
      <c r="F35" s="11">
        <f t="shared" si="7"/>
        <v>0</v>
      </c>
      <c r="G35" s="13">
        <f t="shared" si="8"/>
        <v>0</v>
      </c>
      <c r="H35" s="12"/>
      <c r="I35" s="41">
        <v>0</v>
      </c>
      <c r="J35" s="10">
        <v>0</v>
      </c>
      <c r="K35" s="11">
        <f t="shared" si="9"/>
        <v>0</v>
      </c>
      <c r="L35" s="13">
        <f t="shared" si="10"/>
        <v>0</v>
      </c>
      <c r="M35" s="12"/>
      <c r="N35" s="57">
        <f t="shared" si="5"/>
        <v>0</v>
      </c>
      <c r="O35" s="13">
        <f t="shared" si="6"/>
        <v>0</v>
      </c>
    </row>
    <row r="36" spans="1:15" ht="12.75">
      <c r="A36" s="3"/>
      <c r="B36" s="27" t="s">
        <v>28</v>
      </c>
      <c r="C36" s="83"/>
      <c r="D36" s="72">
        <v>0</v>
      </c>
      <c r="E36" s="10">
        <v>0</v>
      </c>
      <c r="F36" s="11">
        <f t="shared" si="7"/>
        <v>0</v>
      </c>
      <c r="G36" s="13">
        <f t="shared" si="8"/>
        <v>0</v>
      </c>
      <c r="H36" s="12"/>
      <c r="I36" s="41">
        <v>0</v>
      </c>
      <c r="J36" s="10">
        <v>0</v>
      </c>
      <c r="K36" s="11">
        <f t="shared" si="9"/>
        <v>0</v>
      </c>
      <c r="L36" s="13">
        <f t="shared" si="10"/>
        <v>0</v>
      </c>
      <c r="M36" s="12"/>
      <c r="N36" s="57">
        <f t="shared" si="5"/>
        <v>0</v>
      </c>
      <c r="O36" s="13">
        <f t="shared" si="6"/>
        <v>0</v>
      </c>
    </row>
    <row r="37" spans="1:15" ht="12.75">
      <c r="A37" s="3"/>
      <c r="B37" s="27" t="s">
        <v>29</v>
      </c>
      <c r="C37" s="83"/>
      <c r="D37" s="72">
        <v>0</v>
      </c>
      <c r="E37" s="10">
        <v>0</v>
      </c>
      <c r="F37" s="11">
        <f t="shared" si="7"/>
        <v>0</v>
      </c>
      <c r="G37" s="13">
        <f t="shared" si="8"/>
        <v>0</v>
      </c>
      <c r="H37" s="12"/>
      <c r="I37" s="41">
        <v>0</v>
      </c>
      <c r="J37" s="10">
        <v>0</v>
      </c>
      <c r="K37" s="11">
        <f t="shared" si="9"/>
        <v>0</v>
      </c>
      <c r="L37" s="13">
        <f t="shared" si="10"/>
        <v>0</v>
      </c>
      <c r="M37" s="12"/>
      <c r="N37" s="57">
        <f t="shared" si="5"/>
        <v>0</v>
      </c>
      <c r="O37" s="13">
        <f t="shared" si="6"/>
        <v>0</v>
      </c>
    </row>
    <row r="38" spans="1:15" ht="12.75">
      <c r="A38" s="3"/>
      <c r="B38" s="27" t="s">
        <v>71</v>
      </c>
      <c r="C38" s="83"/>
      <c r="D38" s="72">
        <v>0</v>
      </c>
      <c r="E38" s="10">
        <v>0</v>
      </c>
      <c r="F38" s="11">
        <f t="shared" si="7"/>
        <v>0</v>
      </c>
      <c r="G38" s="13">
        <f t="shared" si="8"/>
        <v>0</v>
      </c>
      <c r="H38" s="12"/>
      <c r="I38" s="41">
        <v>0</v>
      </c>
      <c r="J38" s="10">
        <v>0</v>
      </c>
      <c r="K38" s="11">
        <f t="shared" si="9"/>
        <v>0</v>
      </c>
      <c r="L38" s="13">
        <f t="shared" si="10"/>
        <v>0</v>
      </c>
      <c r="M38" s="12"/>
      <c r="N38" s="57">
        <f t="shared" si="5"/>
        <v>0</v>
      </c>
      <c r="O38" s="13">
        <f t="shared" si="6"/>
        <v>0</v>
      </c>
    </row>
    <row r="39" spans="1:15" ht="12.75">
      <c r="A39" s="3"/>
      <c r="B39" s="27" t="s">
        <v>31</v>
      </c>
      <c r="C39" s="83"/>
      <c r="D39" s="72">
        <v>0</v>
      </c>
      <c r="E39" s="10">
        <v>0</v>
      </c>
      <c r="F39" s="11">
        <f t="shared" si="7"/>
        <v>0</v>
      </c>
      <c r="G39" s="13">
        <f t="shared" si="8"/>
        <v>0</v>
      </c>
      <c r="H39" s="12"/>
      <c r="I39" s="41">
        <v>0</v>
      </c>
      <c r="J39" s="10">
        <v>0</v>
      </c>
      <c r="K39" s="11">
        <f t="shared" si="9"/>
        <v>0</v>
      </c>
      <c r="L39" s="13">
        <f t="shared" si="10"/>
        <v>0</v>
      </c>
      <c r="M39" s="12"/>
      <c r="N39" s="57">
        <f t="shared" si="5"/>
        <v>0</v>
      </c>
      <c r="O39" s="13">
        <f t="shared" si="6"/>
        <v>0</v>
      </c>
    </row>
    <row r="40" spans="1:15" ht="12.75">
      <c r="A40" s="3"/>
      <c r="B40" s="27" t="s">
        <v>32</v>
      </c>
      <c r="C40" s="83"/>
      <c r="D40" s="72">
        <v>0</v>
      </c>
      <c r="E40" s="10">
        <v>0</v>
      </c>
      <c r="F40" s="11">
        <f t="shared" si="7"/>
        <v>0</v>
      </c>
      <c r="G40" s="13">
        <f t="shared" si="8"/>
        <v>0</v>
      </c>
      <c r="H40" s="12"/>
      <c r="I40" s="41">
        <v>0</v>
      </c>
      <c r="J40" s="10">
        <v>0</v>
      </c>
      <c r="K40" s="11">
        <f t="shared" si="9"/>
        <v>0</v>
      </c>
      <c r="L40" s="13">
        <f t="shared" si="10"/>
        <v>0</v>
      </c>
      <c r="M40" s="12"/>
      <c r="N40" s="57">
        <f t="shared" si="5"/>
        <v>0</v>
      </c>
      <c r="O40" s="13">
        <f t="shared" si="6"/>
        <v>0</v>
      </c>
    </row>
    <row r="41" spans="1:15" ht="12.75">
      <c r="A41" s="3"/>
      <c r="B41" s="27" t="s">
        <v>72</v>
      </c>
      <c r="C41" s="83"/>
      <c r="D41" s="72">
        <v>0</v>
      </c>
      <c r="E41" s="10">
        <v>0</v>
      </c>
      <c r="F41" s="11">
        <f t="shared" si="7"/>
        <v>0</v>
      </c>
      <c r="G41" s="13">
        <f t="shared" si="8"/>
        <v>0</v>
      </c>
      <c r="H41" s="12"/>
      <c r="I41" s="41">
        <v>0</v>
      </c>
      <c r="J41" s="10">
        <v>0</v>
      </c>
      <c r="K41" s="11">
        <f t="shared" si="9"/>
        <v>0</v>
      </c>
      <c r="L41" s="13">
        <f t="shared" si="10"/>
        <v>0</v>
      </c>
      <c r="M41" s="12"/>
      <c r="N41" s="57">
        <f t="shared" si="5"/>
        <v>0</v>
      </c>
      <c r="O41" s="13">
        <f t="shared" si="6"/>
        <v>0</v>
      </c>
    </row>
    <row r="42" spans="1:15" ht="12.75">
      <c r="A42" s="3"/>
      <c r="B42" s="27" t="s">
        <v>33</v>
      </c>
      <c r="C42" s="83"/>
      <c r="D42" s="72">
        <v>0</v>
      </c>
      <c r="E42" s="10">
        <v>0</v>
      </c>
      <c r="F42" s="11">
        <f t="shared" si="7"/>
        <v>0</v>
      </c>
      <c r="G42" s="13">
        <f t="shared" si="8"/>
        <v>0</v>
      </c>
      <c r="H42" s="12"/>
      <c r="I42" s="41">
        <v>0</v>
      </c>
      <c r="J42" s="10">
        <v>0</v>
      </c>
      <c r="K42" s="11">
        <f t="shared" si="9"/>
        <v>0</v>
      </c>
      <c r="L42" s="13">
        <f t="shared" si="10"/>
        <v>0</v>
      </c>
      <c r="M42" s="12"/>
      <c r="N42" s="57">
        <f t="shared" si="5"/>
        <v>0</v>
      </c>
      <c r="O42" s="13">
        <f t="shared" si="6"/>
        <v>0</v>
      </c>
    </row>
    <row r="43" spans="1:15" ht="12.75">
      <c r="A43" s="3"/>
      <c r="B43" s="27" t="s">
        <v>34</v>
      </c>
      <c r="C43" s="83"/>
      <c r="D43" s="72">
        <v>0</v>
      </c>
      <c r="E43" s="10">
        <v>0</v>
      </c>
      <c r="F43" s="11">
        <f t="shared" si="7"/>
        <v>0</v>
      </c>
      <c r="G43" s="13">
        <f t="shared" si="8"/>
        <v>0</v>
      </c>
      <c r="H43" s="12"/>
      <c r="I43" s="41">
        <v>0</v>
      </c>
      <c r="J43" s="10">
        <v>0</v>
      </c>
      <c r="K43" s="11">
        <f t="shared" si="9"/>
        <v>0</v>
      </c>
      <c r="L43" s="13">
        <f t="shared" si="10"/>
        <v>0</v>
      </c>
      <c r="M43" s="12"/>
      <c r="N43" s="57">
        <f t="shared" si="5"/>
        <v>0</v>
      </c>
      <c r="O43" s="13">
        <f t="shared" si="6"/>
        <v>0</v>
      </c>
    </row>
    <row r="44" spans="1:15" ht="15.75" customHeight="1" thickBot="1">
      <c r="A44" s="3"/>
      <c r="B44" s="16" t="s">
        <v>35</v>
      </c>
      <c r="C44" s="71"/>
      <c r="D44" s="75"/>
      <c r="E44" s="39"/>
      <c r="F44" s="19">
        <f>SUM(F22:F43)</f>
        <v>0</v>
      </c>
      <c r="G44" s="20">
        <f>SUM(G22:G43)</f>
        <v>0</v>
      </c>
      <c r="H44" s="12"/>
      <c r="I44" s="42"/>
      <c r="J44" s="39"/>
      <c r="K44" s="19">
        <f>SUM(K22:K43)</f>
        <v>0</v>
      </c>
      <c r="L44" s="20">
        <f>SUM(L22:L43)</f>
        <v>0</v>
      </c>
      <c r="M44" s="12"/>
      <c r="N44" s="58">
        <f>SUM(N22:N43)</f>
        <v>0</v>
      </c>
      <c r="O44" s="20">
        <f>SUM(O22:O43)</f>
        <v>0</v>
      </c>
    </row>
    <row r="45" spans="1:15" ht="12.75">
      <c r="A45" s="3"/>
      <c r="B45" s="26" t="s">
        <v>36</v>
      </c>
      <c r="C45" s="84"/>
      <c r="D45" s="76">
        <v>0</v>
      </c>
      <c r="E45" s="22">
        <v>0</v>
      </c>
      <c r="F45" s="23">
        <f>IF(SUM(D45)=0,SUM($F$6*E45),SUM(D45))</f>
        <v>0</v>
      </c>
      <c r="G45" s="24">
        <f>IF($F$6=0,0,IF(F45=0,0,SUM(F45/$F$6)))</f>
        <v>0</v>
      </c>
      <c r="H45" s="9"/>
      <c r="I45" s="43">
        <v>0</v>
      </c>
      <c r="J45" s="22">
        <v>0</v>
      </c>
      <c r="K45" s="23">
        <f>IF(SUM(I45)=0,SUM($F$6*J45),SUM(I45))</f>
        <v>0</v>
      </c>
      <c r="L45" s="24">
        <f>IF($F$6=0,0,IF(K45=0,0,SUM(K45/$F$6)))</f>
        <v>0</v>
      </c>
      <c r="M45" s="9"/>
      <c r="N45" s="56">
        <f t="shared" si="5"/>
        <v>0</v>
      </c>
      <c r="O45" s="24">
        <f t="shared" si="6"/>
        <v>0</v>
      </c>
    </row>
    <row r="46" spans="1:15" ht="12.75">
      <c r="A46" s="3"/>
      <c r="B46" s="27" t="s">
        <v>37</v>
      </c>
      <c r="C46" s="83"/>
      <c r="D46" s="72">
        <v>0</v>
      </c>
      <c r="E46" s="10">
        <v>0</v>
      </c>
      <c r="F46" s="11">
        <f aca="true" t="shared" si="11" ref="F46:F52">IF(SUM(D46)=0,SUM($F$6*E46),SUM(D46))</f>
        <v>0</v>
      </c>
      <c r="G46" s="13">
        <f aca="true" t="shared" si="12" ref="G46:G58">IF($F$6=0,0,IF(F46=0,0,SUM(F46/$F$6)))</f>
        <v>0</v>
      </c>
      <c r="H46" s="12"/>
      <c r="I46" s="41">
        <v>0</v>
      </c>
      <c r="J46" s="10">
        <v>0</v>
      </c>
      <c r="K46" s="11">
        <f aca="true" t="shared" si="13" ref="K46:K52">IF(SUM(I46)=0,SUM($F$6*J46),SUM(I46))</f>
        <v>0</v>
      </c>
      <c r="L46" s="13">
        <f aca="true" t="shared" si="14" ref="L46:L58">IF($F$6=0,0,IF(K46=0,0,SUM(K46/$F$6)))</f>
        <v>0</v>
      </c>
      <c r="M46" s="12"/>
      <c r="N46" s="57">
        <f t="shared" si="5"/>
        <v>0</v>
      </c>
      <c r="O46" s="13">
        <f t="shared" si="6"/>
        <v>0</v>
      </c>
    </row>
    <row r="47" spans="1:15" ht="12.75">
      <c r="A47" s="3"/>
      <c r="B47" s="27" t="s">
        <v>38</v>
      </c>
      <c r="C47" s="83"/>
      <c r="D47" s="72">
        <v>0</v>
      </c>
      <c r="E47" s="10">
        <v>0</v>
      </c>
      <c r="F47" s="11">
        <f t="shared" si="11"/>
        <v>0</v>
      </c>
      <c r="G47" s="13">
        <f t="shared" si="12"/>
        <v>0</v>
      </c>
      <c r="H47" s="12"/>
      <c r="I47" s="41">
        <v>0</v>
      </c>
      <c r="J47" s="10">
        <v>0</v>
      </c>
      <c r="K47" s="11">
        <f t="shared" si="13"/>
        <v>0</v>
      </c>
      <c r="L47" s="13">
        <f t="shared" si="14"/>
        <v>0</v>
      </c>
      <c r="M47" s="12"/>
      <c r="N47" s="57">
        <f t="shared" si="5"/>
        <v>0</v>
      </c>
      <c r="O47" s="13">
        <f t="shared" si="6"/>
        <v>0</v>
      </c>
    </row>
    <row r="48" spans="1:15" ht="12.75">
      <c r="A48" s="3"/>
      <c r="B48" s="27" t="s">
        <v>39</v>
      </c>
      <c r="C48" s="83"/>
      <c r="D48" s="72">
        <v>0</v>
      </c>
      <c r="E48" s="10">
        <v>0</v>
      </c>
      <c r="F48" s="11">
        <f t="shared" si="11"/>
        <v>0</v>
      </c>
      <c r="G48" s="13">
        <f t="shared" si="12"/>
        <v>0</v>
      </c>
      <c r="H48" s="12"/>
      <c r="I48" s="41">
        <v>0</v>
      </c>
      <c r="J48" s="10">
        <v>0</v>
      </c>
      <c r="K48" s="11">
        <f t="shared" si="13"/>
        <v>0</v>
      </c>
      <c r="L48" s="13">
        <f t="shared" si="14"/>
        <v>0</v>
      </c>
      <c r="M48" s="12"/>
      <c r="N48" s="57">
        <f t="shared" si="5"/>
        <v>0</v>
      </c>
      <c r="O48" s="13">
        <f t="shared" si="6"/>
        <v>0</v>
      </c>
    </row>
    <row r="49" spans="1:15" ht="12.75">
      <c r="A49" s="3"/>
      <c r="B49" s="27" t="s">
        <v>40</v>
      </c>
      <c r="C49" s="83"/>
      <c r="D49" s="72">
        <v>0</v>
      </c>
      <c r="E49" s="10">
        <v>0</v>
      </c>
      <c r="F49" s="11">
        <f t="shared" si="11"/>
        <v>0</v>
      </c>
      <c r="G49" s="13">
        <f t="shared" si="12"/>
        <v>0</v>
      </c>
      <c r="H49" s="12"/>
      <c r="I49" s="41">
        <v>0</v>
      </c>
      <c r="J49" s="10">
        <v>0</v>
      </c>
      <c r="K49" s="11">
        <f t="shared" si="13"/>
        <v>0</v>
      </c>
      <c r="L49" s="13">
        <f t="shared" si="14"/>
        <v>0</v>
      </c>
      <c r="M49" s="12"/>
      <c r="N49" s="57">
        <f t="shared" si="5"/>
        <v>0</v>
      </c>
      <c r="O49" s="13">
        <f t="shared" si="6"/>
        <v>0</v>
      </c>
    </row>
    <row r="50" spans="1:15" ht="12.75">
      <c r="A50" s="3"/>
      <c r="B50" s="27" t="s">
        <v>41</v>
      </c>
      <c r="C50" s="83"/>
      <c r="D50" s="72">
        <v>0</v>
      </c>
      <c r="E50" s="10">
        <v>0</v>
      </c>
      <c r="F50" s="11">
        <f t="shared" si="11"/>
        <v>0</v>
      </c>
      <c r="G50" s="13">
        <f t="shared" si="12"/>
        <v>0</v>
      </c>
      <c r="H50" s="12"/>
      <c r="I50" s="41">
        <v>0</v>
      </c>
      <c r="J50" s="10">
        <v>0</v>
      </c>
      <c r="K50" s="11">
        <f t="shared" si="13"/>
        <v>0</v>
      </c>
      <c r="L50" s="13">
        <f t="shared" si="14"/>
        <v>0</v>
      </c>
      <c r="M50" s="12"/>
      <c r="N50" s="57">
        <f t="shared" si="5"/>
        <v>0</v>
      </c>
      <c r="O50" s="13">
        <f t="shared" si="6"/>
        <v>0</v>
      </c>
    </row>
    <row r="51" spans="1:15" ht="12.75">
      <c r="A51" s="3"/>
      <c r="B51" s="27" t="s">
        <v>42</v>
      </c>
      <c r="C51" s="83"/>
      <c r="D51" s="72">
        <v>0</v>
      </c>
      <c r="E51" s="10">
        <v>0</v>
      </c>
      <c r="F51" s="11">
        <f t="shared" si="11"/>
        <v>0</v>
      </c>
      <c r="G51" s="13">
        <f t="shared" si="12"/>
        <v>0</v>
      </c>
      <c r="H51" s="12"/>
      <c r="I51" s="41">
        <v>0</v>
      </c>
      <c r="J51" s="10">
        <v>0</v>
      </c>
      <c r="K51" s="11">
        <f t="shared" si="13"/>
        <v>0</v>
      </c>
      <c r="L51" s="13">
        <f t="shared" si="14"/>
        <v>0</v>
      </c>
      <c r="M51" s="12"/>
      <c r="N51" s="57">
        <f t="shared" si="5"/>
        <v>0</v>
      </c>
      <c r="O51" s="13">
        <f t="shared" si="6"/>
        <v>0</v>
      </c>
    </row>
    <row r="52" spans="1:15" ht="12.75">
      <c r="A52" s="3"/>
      <c r="B52" s="27" t="s">
        <v>43</v>
      </c>
      <c r="C52" s="83"/>
      <c r="D52" s="72">
        <v>0</v>
      </c>
      <c r="E52" s="10">
        <v>0</v>
      </c>
      <c r="F52" s="11">
        <f t="shared" si="11"/>
        <v>0</v>
      </c>
      <c r="G52" s="13">
        <f t="shared" si="12"/>
        <v>0</v>
      </c>
      <c r="H52" s="12"/>
      <c r="I52" s="41">
        <v>0</v>
      </c>
      <c r="J52" s="10">
        <v>0</v>
      </c>
      <c r="K52" s="11">
        <f t="shared" si="13"/>
        <v>0</v>
      </c>
      <c r="L52" s="13">
        <f t="shared" si="14"/>
        <v>0</v>
      </c>
      <c r="M52" s="12"/>
      <c r="N52" s="57">
        <f t="shared" si="5"/>
        <v>0</v>
      </c>
      <c r="O52" s="13">
        <f t="shared" si="6"/>
        <v>0</v>
      </c>
    </row>
    <row r="53" spans="1:15" ht="15.75" customHeight="1">
      <c r="A53" s="3"/>
      <c r="B53" s="28" t="s">
        <v>44</v>
      </c>
      <c r="C53" s="81"/>
      <c r="D53" s="80"/>
      <c r="E53" s="40"/>
      <c r="F53" s="29">
        <f>SUM(F45:F52)</f>
        <v>0</v>
      </c>
      <c r="G53" s="30">
        <f>SUM(G45:G52)</f>
        <v>0</v>
      </c>
      <c r="H53" s="12"/>
      <c r="I53" s="45"/>
      <c r="J53" s="40"/>
      <c r="K53" s="29">
        <f>SUM(K45:K52)</f>
        <v>0</v>
      </c>
      <c r="L53" s="30">
        <f>SUM(L45:L52)</f>
        <v>0</v>
      </c>
      <c r="M53" s="12"/>
      <c r="N53" s="59">
        <f>SUM(N45:N52)</f>
        <v>0</v>
      </c>
      <c r="O53" s="30">
        <f>SUM(O45:O52)</f>
        <v>0</v>
      </c>
    </row>
    <row r="54" spans="1:15" ht="12.75">
      <c r="A54" s="3"/>
      <c r="B54" s="27" t="s">
        <v>45</v>
      </c>
      <c r="C54" s="83"/>
      <c r="D54" s="72">
        <v>0</v>
      </c>
      <c r="E54" s="10">
        <v>0</v>
      </c>
      <c r="F54" s="11">
        <f>IF(SUM(D54)=0,SUM($F$6*E54),SUM(D54))</f>
        <v>0</v>
      </c>
      <c r="G54" s="13">
        <f t="shared" si="12"/>
        <v>0</v>
      </c>
      <c r="H54" s="12"/>
      <c r="I54" s="41">
        <v>0</v>
      </c>
      <c r="J54" s="10">
        <v>0</v>
      </c>
      <c r="K54" s="11">
        <f>IF(SUM(I54)=0,SUM($F$6*J54),SUM(I54))</f>
        <v>0</v>
      </c>
      <c r="L54" s="13">
        <f t="shared" si="14"/>
        <v>0</v>
      </c>
      <c r="M54" s="12"/>
      <c r="N54" s="57">
        <f t="shared" si="5"/>
        <v>0</v>
      </c>
      <c r="O54" s="13">
        <f t="shared" si="6"/>
        <v>0</v>
      </c>
    </row>
    <row r="55" spans="1:15" ht="12.75">
      <c r="A55" s="3"/>
      <c r="B55" s="27" t="s">
        <v>46</v>
      </c>
      <c r="C55" s="83"/>
      <c r="D55" s="72">
        <v>0</v>
      </c>
      <c r="E55" s="10">
        <v>0</v>
      </c>
      <c r="F55" s="11">
        <f>IF(SUM(D55)=0,SUM($F$6*E55),SUM(D55))</f>
        <v>0</v>
      </c>
      <c r="G55" s="13">
        <f t="shared" si="12"/>
        <v>0</v>
      </c>
      <c r="H55" s="12"/>
      <c r="I55" s="41">
        <v>0</v>
      </c>
      <c r="J55" s="10">
        <v>0</v>
      </c>
      <c r="K55" s="11">
        <f>IF(SUM(I55)=0,SUM($F$6*J55),SUM(I55))</f>
        <v>0</v>
      </c>
      <c r="L55" s="13">
        <f t="shared" si="14"/>
        <v>0</v>
      </c>
      <c r="M55" s="12"/>
      <c r="N55" s="57">
        <f t="shared" si="5"/>
        <v>0</v>
      </c>
      <c r="O55" s="13">
        <f t="shared" si="6"/>
        <v>0</v>
      </c>
    </row>
    <row r="56" spans="1:15" ht="12.75">
      <c r="A56" s="3"/>
      <c r="B56" s="27" t="s">
        <v>47</v>
      </c>
      <c r="C56" s="83"/>
      <c r="D56" s="72">
        <v>0</v>
      </c>
      <c r="E56" s="10">
        <v>0</v>
      </c>
      <c r="F56" s="11">
        <f>IF(SUM(D56)=0,SUM($F$6*E56),SUM(D56))</f>
        <v>0</v>
      </c>
      <c r="G56" s="13">
        <f t="shared" si="12"/>
        <v>0</v>
      </c>
      <c r="H56" s="12"/>
      <c r="I56" s="41">
        <v>0</v>
      </c>
      <c r="J56" s="10">
        <v>0</v>
      </c>
      <c r="K56" s="11">
        <f>IF(SUM(I56)=0,SUM($F$6*J56),SUM(I56))</f>
        <v>0</v>
      </c>
      <c r="L56" s="13">
        <f t="shared" si="14"/>
        <v>0</v>
      </c>
      <c r="M56" s="12"/>
      <c r="N56" s="57">
        <f t="shared" si="5"/>
        <v>0</v>
      </c>
      <c r="O56" s="13">
        <f t="shared" si="6"/>
        <v>0</v>
      </c>
    </row>
    <row r="57" spans="1:15" ht="12.75">
      <c r="A57" s="3"/>
      <c r="B57" s="27" t="s">
        <v>48</v>
      </c>
      <c r="C57" s="83"/>
      <c r="D57" s="72">
        <v>0</v>
      </c>
      <c r="E57" s="10">
        <v>0</v>
      </c>
      <c r="F57" s="11">
        <f>IF(SUM(D57)=0,SUM($F$6*E57),SUM(D57))</f>
        <v>0</v>
      </c>
      <c r="G57" s="13">
        <f t="shared" si="12"/>
        <v>0</v>
      </c>
      <c r="H57" s="12"/>
      <c r="I57" s="41">
        <v>0</v>
      </c>
      <c r="J57" s="10">
        <v>0</v>
      </c>
      <c r="K57" s="11">
        <f>IF(SUM(I57)=0,SUM($F$6*J57),SUM(I57))</f>
        <v>0</v>
      </c>
      <c r="L57" s="13">
        <f t="shared" si="14"/>
        <v>0</v>
      </c>
      <c r="M57" s="12"/>
      <c r="N57" s="57">
        <f t="shared" si="5"/>
        <v>0</v>
      </c>
      <c r="O57" s="13">
        <f t="shared" si="6"/>
        <v>0</v>
      </c>
    </row>
    <row r="58" spans="1:15" ht="12.75">
      <c r="A58" s="3"/>
      <c r="B58" s="31" t="s">
        <v>49</v>
      </c>
      <c r="C58" s="83"/>
      <c r="D58" s="73">
        <v>0</v>
      </c>
      <c r="E58" s="15">
        <v>0</v>
      </c>
      <c r="F58" s="32">
        <f>IF(SUM(D58)=0,SUM($F$6*E58),SUM(D58))</f>
        <v>0</v>
      </c>
      <c r="G58" s="33">
        <f t="shared" si="12"/>
        <v>0</v>
      </c>
      <c r="H58" s="12"/>
      <c r="I58" s="44">
        <v>0</v>
      </c>
      <c r="J58" s="15">
        <v>0</v>
      </c>
      <c r="K58" s="32">
        <f>IF(SUM(I58)=0,SUM($F$6*J58),SUM(I58))</f>
        <v>0</v>
      </c>
      <c r="L58" s="33">
        <f t="shared" si="14"/>
        <v>0</v>
      </c>
      <c r="M58" s="12"/>
      <c r="N58" s="57">
        <f t="shared" si="5"/>
        <v>0</v>
      </c>
      <c r="O58" s="33">
        <f t="shared" si="6"/>
        <v>0</v>
      </c>
    </row>
    <row r="59" spans="1:15" ht="15.75" customHeight="1" thickBot="1">
      <c r="A59" s="3"/>
      <c r="B59" s="34" t="s">
        <v>50</v>
      </c>
      <c r="C59" s="82"/>
      <c r="D59" s="75"/>
      <c r="E59" s="39"/>
      <c r="F59" s="17">
        <f>SUM(F53:F58)</f>
        <v>0</v>
      </c>
      <c r="G59" s="20">
        <f>SUM(G53:G58)</f>
        <v>0</v>
      </c>
      <c r="H59" s="18"/>
      <c r="I59" s="42"/>
      <c r="J59" s="39"/>
      <c r="K59" s="17">
        <f>SUM(K53:K58)</f>
        <v>0</v>
      </c>
      <c r="L59" s="20">
        <f>SUM(L53:L58)</f>
        <v>0</v>
      </c>
      <c r="M59" s="18"/>
      <c r="N59" s="58">
        <f>SUM(N53:N58)</f>
        <v>0</v>
      </c>
      <c r="O59" s="20">
        <f>SUM(O53:O58)</f>
        <v>0</v>
      </c>
    </row>
    <row r="60" spans="1:15" ht="18.75" customHeight="1">
      <c r="A60" s="3"/>
      <c r="B60" s="132"/>
      <c r="C60" s="176" t="s">
        <v>51</v>
      </c>
      <c r="D60" s="177"/>
      <c r="E60" s="178"/>
      <c r="F60" s="23">
        <f>SUM(F21+F44+F59)</f>
        <v>0</v>
      </c>
      <c r="G60" s="51">
        <f>SUM(G21+G44+G59)</f>
        <v>0</v>
      </c>
      <c r="H60" s="12"/>
      <c r="I60" s="48"/>
      <c r="J60" s="49"/>
      <c r="K60" s="50">
        <f>SUM(K21+K44+K59)</f>
        <v>0</v>
      </c>
      <c r="L60" s="51">
        <f>SUM(L21+L44+L59)</f>
        <v>0</v>
      </c>
      <c r="M60" s="12"/>
      <c r="N60" s="35">
        <f>SUM(N21+N44+N59)</f>
        <v>0</v>
      </c>
      <c r="O60" s="36">
        <f>SUM(O21+O44+O59)</f>
        <v>0</v>
      </c>
    </row>
    <row r="61" spans="1:15" ht="18.75" customHeight="1">
      <c r="A61" s="3"/>
      <c r="B61" s="133" t="str">
        <f>Admin!A3</f>
        <v>IntactAuto.com</v>
      </c>
      <c r="C61" s="179" t="s">
        <v>52</v>
      </c>
      <c r="D61" s="180"/>
      <c r="E61" s="181"/>
      <c r="F61" s="37">
        <f>SUM(F11+F21+F44+F59)</f>
        <v>0</v>
      </c>
      <c r="G61" s="38">
        <f>SUM(G11+G21+G44+G59)</f>
        <v>0</v>
      </c>
      <c r="H61" s="12"/>
      <c r="I61" s="52"/>
      <c r="J61" s="47"/>
      <c r="K61" s="46">
        <f>SUM(K11+K21+K44+K59)</f>
        <v>0</v>
      </c>
      <c r="L61" s="38">
        <f>SUM(L11+L21+L44+L59)</f>
        <v>0</v>
      </c>
      <c r="M61" s="12"/>
      <c r="N61" s="37">
        <f>SUM(N11+N21+N44+N59)</f>
        <v>0</v>
      </c>
      <c r="O61" s="38">
        <f>SUM(O11+O21+O44+O59)</f>
        <v>0</v>
      </c>
    </row>
    <row r="62" spans="1:15" ht="18.75" customHeight="1" thickBot="1">
      <c r="A62" s="3"/>
      <c r="B62" s="135" t="str">
        <f>Admin!A4</f>
        <v>Created: 12/20/2008, © All Rights Reserved</v>
      </c>
      <c r="C62" s="182" t="s">
        <v>59</v>
      </c>
      <c r="D62" s="183"/>
      <c r="E62" s="184"/>
      <c r="F62" s="19">
        <f>SUM(F6-F61)</f>
        <v>0</v>
      </c>
      <c r="G62" s="20">
        <f>SUM(100%-G61)</f>
        <v>1</v>
      </c>
      <c r="H62" s="18"/>
      <c r="I62" s="53"/>
      <c r="J62" s="54"/>
      <c r="K62" s="17">
        <f>SUM(K6-K61)</f>
        <v>0</v>
      </c>
      <c r="L62" s="20">
        <f>SUM(100%-L61)</f>
        <v>1</v>
      </c>
      <c r="M62" s="18"/>
      <c r="N62" s="19">
        <f>SUM(N6-N61)</f>
        <v>0</v>
      </c>
      <c r="O62" s="20">
        <f>SUM(100%-O61)</f>
        <v>1</v>
      </c>
    </row>
    <row r="63" spans="2:5" ht="12.75" customHeight="1">
      <c r="B63" s="128"/>
      <c r="C63" s="134"/>
      <c r="D63" s="134"/>
      <c r="E63" s="134"/>
    </row>
  </sheetData>
  <sheetProtection password="E2F5" sheet="1" objects="1" scenarios="1" selectLockedCells="1"/>
  <mergeCells count="17">
    <mergeCell ref="C60:E60"/>
    <mergeCell ref="C61:E61"/>
    <mergeCell ref="C62:E62"/>
    <mergeCell ref="N5:O5"/>
    <mergeCell ref="B6:C6"/>
    <mergeCell ref="D6:E6"/>
    <mergeCell ref="F6:G6"/>
    <mergeCell ref="I5:J5"/>
    <mergeCell ref="K5:L5"/>
    <mergeCell ref="I6:J6"/>
    <mergeCell ref="D4:G4"/>
    <mergeCell ref="N4:O4"/>
    <mergeCell ref="I4:L4"/>
    <mergeCell ref="K6:L6"/>
    <mergeCell ref="N6:O6"/>
    <mergeCell ref="D5:E5"/>
    <mergeCell ref="F5:G5"/>
  </mergeCells>
  <dataValidations count="1">
    <dataValidation type="whole" allowBlank="1" showInputMessage="1" showErrorMessage="1" errorTitle="Input Error!" error="Only numeric values can be entered in this field!" sqref="N8:N10 N45:N52 N12:N20 K54:K58 D45:D52 F45:F52 F12:F20 D54:D58 D8:D10 F8:F10 D12:D20 F54:F58 N54:N58 I45:I52 K45:K52 K12:K20 I54:I58 I8:I10 K8:K10 I12:I20 N22:N43 D22:D43 F22:F43 I22:I43 K22:K43">
      <formula1>-999999999999</formula1>
      <formula2>9999999999999</formula2>
    </dataValidation>
  </dataValidations>
  <printOptions horizontalCentered="1" verticalCentered="1"/>
  <pageMargins left="0.25" right="0.25" top="0.25" bottom="0.25" header="0" footer="0"/>
  <pageSetup blackAndWhite="1"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9"/>
  </sheetPr>
  <dimension ref="A1:O63"/>
  <sheetViews>
    <sheetView showGridLines="0" showRowColHeaders="0" workbookViewId="0" topLeftCell="A1">
      <selection activeCell="F6" sqref="F6:G6"/>
    </sheetView>
  </sheetViews>
  <sheetFormatPr defaultColWidth="9.140625" defaultRowHeight="12.75"/>
  <cols>
    <col min="1" max="1" width="2.7109375" style="2" customWidth="1"/>
    <col min="2" max="2" width="35.7109375" style="2" customWidth="1"/>
    <col min="3" max="3" width="6.7109375" style="2" customWidth="1"/>
    <col min="4" max="4" width="14.7109375" style="2" customWidth="1"/>
    <col min="5" max="5" width="7.7109375" style="2" customWidth="1"/>
    <col min="6" max="6" width="14.7109375" style="2" customWidth="1"/>
    <col min="7" max="7" width="7.7109375" style="2" customWidth="1"/>
    <col min="8" max="8" width="1.7109375" style="2" customWidth="1"/>
    <col min="9" max="9" width="14.7109375" style="2" customWidth="1"/>
    <col min="10" max="10" width="7.7109375" style="2" customWidth="1"/>
    <col min="11" max="11" width="14.7109375" style="2" customWidth="1"/>
    <col min="12" max="12" width="7.7109375" style="2" customWidth="1"/>
    <col min="13" max="13" width="1.7109375" style="2" customWidth="1"/>
    <col min="14" max="14" width="16.7109375" style="2" customWidth="1"/>
    <col min="15" max="15" width="7.7109375" style="2" customWidth="1"/>
    <col min="16" max="16384" width="9.140625" style="2" customWidth="1"/>
  </cols>
  <sheetData>
    <row r="1" spans="1:15" ht="1.5" customHeight="1">
      <c r="A1" s="1"/>
      <c r="C1" s="1"/>
      <c r="D1" s="1"/>
      <c r="E1" s="1"/>
      <c r="F1" s="1"/>
      <c r="G1" s="1"/>
      <c r="I1" s="1"/>
      <c r="J1" s="1"/>
      <c r="K1" s="1"/>
      <c r="L1" s="1"/>
      <c r="N1" s="1"/>
      <c r="O1" s="1"/>
    </row>
    <row r="2" spans="1:15" ht="23.25">
      <c r="A2" s="3"/>
      <c r="B2" s="4" t="s">
        <v>66</v>
      </c>
      <c r="C2" s="4"/>
      <c r="D2" s="4"/>
      <c r="E2" s="5"/>
      <c r="F2" s="5"/>
      <c r="G2" s="5"/>
      <c r="I2" s="4"/>
      <c r="J2" s="5"/>
      <c r="K2" s="5"/>
      <c r="L2" s="5"/>
      <c r="M2" s="86"/>
      <c r="N2" s="86"/>
      <c r="O2" s="86"/>
    </row>
    <row r="3" spans="1:15" ht="10.5" customHeight="1">
      <c r="A3" s="3"/>
      <c r="B3" s="4"/>
      <c r="C3" s="4"/>
      <c r="D3" s="4"/>
      <c r="E3" s="5"/>
      <c r="F3" s="5"/>
      <c r="G3" s="5"/>
      <c r="I3" s="4"/>
      <c r="J3" s="5"/>
      <c r="K3" s="5"/>
      <c r="L3" s="5"/>
      <c r="N3" s="5"/>
      <c r="O3" s="5"/>
    </row>
    <row r="4" spans="1:15" ht="16.5" thickBot="1">
      <c r="A4" s="3"/>
      <c r="B4" s="6" t="str">
        <f>IF('Instructions &amp; Notes'!I65="","",IF('Instructions &amp; Notes'!I65&lt;1,"",IF('Instructions &amp; Notes'!I65&gt;=4," ",IF('Instructions &amp; Notes'!I65=3,'Instructions &amp; Notes'!E62,IF('Instructions &amp; Notes'!I65=2,CONCATENATE("YEAR   ",'Instructions &amp; Notes'!E61),IF('Instructions &amp; Notes'!I65=1,CONCATENATE("Month: ",'Instructions &amp; Notes'!I66)))))))</f>
        <v>YEAR   2009</v>
      </c>
      <c r="C4" s="7"/>
      <c r="D4" s="168" t="str">
        <f>IF('Instructions &amp; Notes'!E52="","Variable Operations",'Instructions &amp; Notes'!E52)</f>
        <v>Variable Operations</v>
      </c>
      <c r="E4" s="168"/>
      <c r="F4" s="168"/>
      <c r="G4" s="168"/>
      <c r="I4" s="168" t="str">
        <f>IF('Instructions &amp; Notes'!E53="","Fixed Operations",'Instructions &amp; Notes'!E53)</f>
        <v>Fixed Operations</v>
      </c>
      <c r="J4" s="168"/>
      <c r="K4" s="168"/>
      <c r="L4" s="168"/>
      <c r="N4" s="168" t="str">
        <f>IF('Instructions &amp; Notes'!E54="","Total Dealership",'Instructions &amp; Notes'!E54)</f>
        <v>Total Dealership</v>
      </c>
      <c r="O4" s="168"/>
    </row>
    <row r="5" spans="1:15" ht="12.75">
      <c r="A5" s="3"/>
      <c r="B5" s="7"/>
      <c r="C5" s="7"/>
      <c r="D5" s="173"/>
      <c r="E5" s="174"/>
      <c r="F5" s="174" t="s">
        <v>67</v>
      </c>
      <c r="G5" s="175"/>
      <c r="H5" s="129"/>
      <c r="I5" s="173"/>
      <c r="J5" s="174"/>
      <c r="K5" s="174" t="s">
        <v>67</v>
      </c>
      <c r="L5" s="175"/>
      <c r="M5" s="129"/>
      <c r="N5" s="173" t="s">
        <v>67</v>
      </c>
      <c r="O5" s="175"/>
    </row>
    <row r="6" spans="1:15" ht="16.5" thickBot="1">
      <c r="A6" s="3"/>
      <c r="B6" s="185" t="s">
        <v>58</v>
      </c>
      <c r="C6" s="186"/>
      <c r="D6" s="187" t="s">
        <v>68</v>
      </c>
      <c r="E6" s="188"/>
      <c r="F6" s="169">
        <v>0</v>
      </c>
      <c r="G6" s="189"/>
      <c r="H6" s="129"/>
      <c r="I6" s="187" t="s">
        <v>68</v>
      </c>
      <c r="J6" s="188"/>
      <c r="K6" s="169">
        <v>0</v>
      </c>
      <c r="L6" s="170"/>
      <c r="M6" s="129"/>
      <c r="N6" s="171">
        <f>SUM(F6+K6)</f>
        <v>0</v>
      </c>
      <c r="O6" s="172"/>
    </row>
    <row r="7" spans="1:15" ht="15.75" customHeight="1">
      <c r="A7" s="3"/>
      <c r="B7" s="8" t="s">
        <v>62</v>
      </c>
      <c r="C7" s="66" t="s">
        <v>65</v>
      </c>
      <c r="D7" s="74" t="s">
        <v>2</v>
      </c>
      <c r="E7" s="61" t="s">
        <v>3</v>
      </c>
      <c r="F7" s="62" t="s">
        <v>4</v>
      </c>
      <c r="G7" s="63" t="s">
        <v>3</v>
      </c>
      <c r="H7" s="64"/>
      <c r="I7" s="60" t="s">
        <v>2</v>
      </c>
      <c r="J7" s="61" t="s">
        <v>3</v>
      </c>
      <c r="K7" s="62" t="s">
        <v>4</v>
      </c>
      <c r="L7" s="63" t="s">
        <v>3</v>
      </c>
      <c r="M7" s="64"/>
      <c r="N7" s="65" t="s">
        <v>2</v>
      </c>
      <c r="O7" s="66" t="s">
        <v>3</v>
      </c>
    </row>
    <row r="8" spans="1:15" ht="12.75">
      <c r="A8" s="3"/>
      <c r="B8" s="14" t="s">
        <v>5</v>
      </c>
      <c r="C8" s="87">
        <f>IF(Forecast!C8&lt;&gt;"",Forecast!C8,"")</f>
      </c>
      <c r="D8" s="72">
        <v>0</v>
      </c>
      <c r="E8" s="10">
        <v>0</v>
      </c>
      <c r="F8" s="11">
        <f>IF(SUM(D8)=0,SUM($F$6*E8),SUM(D8))</f>
        <v>0</v>
      </c>
      <c r="G8" s="13">
        <f>IF($F$6=0,0,IF(F8=0,0,SUM(F8/$F$6)))</f>
        <v>0</v>
      </c>
      <c r="H8" s="12"/>
      <c r="I8" s="69">
        <v>0</v>
      </c>
      <c r="J8" s="70">
        <v>0</v>
      </c>
      <c r="K8" s="67">
        <f>IF(SUM(I8)=0,SUM($F$6*J8),SUM(I8))</f>
        <v>0</v>
      </c>
      <c r="L8" s="68">
        <f>IF($F$6=0,0,IF(K8=0,0,SUM(K8/$F$6)))</f>
        <v>0</v>
      </c>
      <c r="M8" s="12"/>
      <c r="N8" s="57">
        <f>SUM(F8+K8)</f>
        <v>0</v>
      </c>
      <c r="O8" s="13">
        <f>IF($N$6=0,0,IF(N8=0,0,SUM(N8/$N$6)))</f>
        <v>0</v>
      </c>
    </row>
    <row r="9" spans="1:15" ht="12.75">
      <c r="A9" s="3"/>
      <c r="B9" s="14" t="s">
        <v>6</v>
      </c>
      <c r="C9" s="87">
        <f>IF(Forecast!C9&lt;&gt;"",Forecast!C9,"")</f>
      </c>
      <c r="D9" s="72">
        <v>0</v>
      </c>
      <c r="E9" s="10">
        <v>0</v>
      </c>
      <c r="F9" s="11">
        <f>IF(SUM(D9)=0,SUM($F$6*E9),SUM(D9))</f>
        <v>0</v>
      </c>
      <c r="G9" s="13">
        <f>IF($F$6=0,0,IF(F9=0,0,SUM(F9/$F$6)))</f>
        <v>0</v>
      </c>
      <c r="H9" s="12"/>
      <c r="I9" s="69">
        <v>0</v>
      </c>
      <c r="J9" s="70">
        <v>0</v>
      </c>
      <c r="K9" s="67">
        <f>IF(SUM(I9)=0,SUM($F$6*J9),SUM(I9))</f>
        <v>0</v>
      </c>
      <c r="L9" s="68">
        <f>IF($F$6=0,0,IF(K9=0,0,SUM(K9/$F$6)))</f>
        <v>0</v>
      </c>
      <c r="M9" s="12"/>
      <c r="N9" s="57">
        <f>SUM(F9+K9)</f>
        <v>0</v>
      </c>
      <c r="O9" s="13">
        <f>IF($N$6=0,0,IF(N9=0,0,SUM(N9/$N$6)))</f>
        <v>0</v>
      </c>
    </row>
    <row r="10" spans="1:15" ht="12.75">
      <c r="A10" s="3"/>
      <c r="B10" s="14" t="s">
        <v>7</v>
      </c>
      <c r="C10" s="87">
        <f>IF(Forecast!C10&lt;&gt;"",Forecast!C10,"")</f>
      </c>
      <c r="D10" s="73">
        <v>0</v>
      </c>
      <c r="E10" s="15">
        <v>0</v>
      </c>
      <c r="F10" s="11">
        <f>IF(SUM(D10)=0,SUM($F$6*E10),SUM(D10))</f>
        <v>0</v>
      </c>
      <c r="G10" s="13">
        <f>IF($F$6=0,0,IF(F10=0,0,SUM(F10/$F$6)))</f>
        <v>0</v>
      </c>
      <c r="H10" s="12"/>
      <c r="I10" s="69">
        <v>0</v>
      </c>
      <c r="J10" s="70">
        <v>0</v>
      </c>
      <c r="K10" s="67">
        <f>IF(SUM(I10)=0,SUM($F$6*J10),SUM(I10))</f>
        <v>0</v>
      </c>
      <c r="L10" s="68">
        <f>IF($F$6=0,0,IF(K10=0,0,SUM(K10/$F$6)))</f>
        <v>0</v>
      </c>
      <c r="M10" s="12"/>
      <c r="N10" s="57">
        <f>SUM(F10+K10)</f>
        <v>0</v>
      </c>
      <c r="O10" s="13">
        <f>IF($N$6=0,0,IF(N10=0,0,SUM(N10/$N$6)))</f>
        <v>0</v>
      </c>
    </row>
    <row r="11" spans="1:15" ht="15.75" customHeight="1" thickBot="1">
      <c r="A11" s="3"/>
      <c r="B11" s="16" t="s">
        <v>61</v>
      </c>
      <c r="C11" s="71"/>
      <c r="D11" s="75"/>
      <c r="E11" s="39"/>
      <c r="F11" s="17">
        <f>SUM(F8:F10)</f>
        <v>0</v>
      </c>
      <c r="G11" s="20">
        <f>SUM(G8:G10)</f>
        <v>0</v>
      </c>
      <c r="H11" s="18"/>
      <c r="I11" s="42"/>
      <c r="J11" s="39"/>
      <c r="K11" s="17">
        <f>SUM(K8:K10)</f>
        <v>0</v>
      </c>
      <c r="L11" s="20">
        <f>SUM(L8:L10)</f>
        <v>0</v>
      </c>
      <c r="M11" s="18"/>
      <c r="N11" s="58">
        <f>SUM(N8:N10)</f>
        <v>0</v>
      </c>
      <c r="O11" s="20">
        <f>SUM(O8:O10)</f>
        <v>0</v>
      </c>
    </row>
    <row r="12" spans="1:15" ht="12.75">
      <c r="A12" s="3"/>
      <c r="B12" s="21" t="s">
        <v>69</v>
      </c>
      <c r="C12" s="87">
        <f>IF(Forecast!C12&lt;&gt;"",Forecast!C12,"")</f>
      </c>
      <c r="D12" s="76">
        <v>0</v>
      </c>
      <c r="E12" s="22">
        <v>0</v>
      </c>
      <c r="F12" s="23">
        <f aca="true" t="shared" si="0" ref="F12:F20">IF(SUM(D12)=0,SUM($F$6*E12),SUM(D12))</f>
        <v>0</v>
      </c>
      <c r="G12" s="24">
        <f aca="true" t="shared" si="1" ref="G12:G20">IF($F$6=0,0,IF(F12=0,0,SUM(F12/$F$6)))</f>
        <v>0</v>
      </c>
      <c r="H12" s="9"/>
      <c r="I12" s="43">
        <v>0</v>
      </c>
      <c r="J12" s="22">
        <v>0</v>
      </c>
      <c r="K12" s="23">
        <f aca="true" t="shared" si="2" ref="K12:K20">IF(SUM(I12)=0,SUM($F$6*J12),SUM(I12))</f>
        <v>0</v>
      </c>
      <c r="L12" s="24">
        <f aca="true" t="shared" si="3" ref="L12:L20">IF($F$6=0,0,IF(K12=0,0,SUM(K12/$F$6)))</f>
        <v>0</v>
      </c>
      <c r="M12" s="9"/>
      <c r="N12" s="56">
        <f aca="true" t="shared" si="4" ref="N12:N20">SUM(F12+K12)</f>
        <v>0</v>
      </c>
      <c r="O12" s="24">
        <f aca="true" t="shared" si="5" ref="O12:O20">IF($N$6=0,0,IF(N12=0,0,SUM(N12/$N$6)))</f>
        <v>0</v>
      </c>
    </row>
    <row r="13" spans="1:15" ht="12.75">
      <c r="A13" s="3"/>
      <c r="B13" s="25" t="s">
        <v>8</v>
      </c>
      <c r="C13" s="87">
        <f>IF(Forecast!C13&lt;&gt;"",Forecast!C13,"")</f>
      </c>
      <c r="D13" s="72">
        <v>0</v>
      </c>
      <c r="E13" s="10">
        <v>0</v>
      </c>
      <c r="F13" s="11">
        <f t="shared" si="0"/>
        <v>0</v>
      </c>
      <c r="G13" s="13">
        <f t="shared" si="1"/>
        <v>0</v>
      </c>
      <c r="H13" s="12"/>
      <c r="I13" s="41">
        <v>0</v>
      </c>
      <c r="J13" s="10">
        <v>0</v>
      </c>
      <c r="K13" s="11">
        <f t="shared" si="2"/>
        <v>0</v>
      </c>
      <c r="L13" s="13">
        <f t="shared" si="3"/>
        <v>0</v>
      </c>
      <c r="M13" s="12"/>
      <c r="N13" s="57">
        <f t="shared" si="4"/>
        <v>0</v>
      </c>
      <c r="O13" s="13">
        <f t="shared" si="5"/>
        <v>0</v>
      </c>
    </row>
    <row r="14" spans="1:15" ht="12.75">
      <c r="A14" s="3"/>
      <c r="B14" s="25" t="s">
        <v>9</v>
      </c>
      <c r="C14" s="87">
        <f>IF(Forecast!C14&lt;&gt;"",Forecast!C14,"")</f>
      </c>
      <c r="D14" s="72">
        <v>0</v>
      </c>
      <c r="E14" s="10">
        <v>0</v>
      </c>
      <c r="F14" s="11">
        <f t="shared" si="0"/>
        <v>0</v>
      </c>
      <c r="G14" s="13">
        <f t="shared" si="1"/>
        <v>0</v>
      </c>
      <c r="H14" s="12"/>
      <c r="I14" s="41">
        <v>0</v>
      </c>
      <c r="J14" s="10">
        <v>0</v>
      </c>
      <c r="K14" s="11">
        <f t="shared" si="2"/>
        <v>0</v>
      </c>
      <c r="L14" s="13">
        <f t="shared" si="3"/>
        <v>0</v>
      </c>
      <c r="M14" s="12"/>
      <c r="N14" s="57">
        <f t="shared" si="4"/>
        <v>0</v>
      </c>
      <c r="O14" s="13">
        <f t="shared" si="5"/>
        <v>0</v>
      </c>
    </row>
    <row r="15" spans="1:15" ht="12.75">
      <c r="A15" s="3"/>
      <c r="B15" s="14" t="s">
        <v>10</v>
      </c>
      <c r="C15" s="87">
        <f>IF(Forecast!C15&lt;&gt;"",Forecast!C15,"")</f>
      </c>
      <c r="D15" s="72">
        <v>0</v>
      </c>
      <c r="E15" s="10">
        <v>0</v>
      </c>
      <c r="F15" s="11">
        <f t="shared" si="0"/>
        <v>0</v>
      </c>
      <c r="G15" s="13">
        <f t="shared" si="1"/>
        <v>0</v>
      </c>
      <c r="H15" s="12"/>
      <c r="I15" s="41">
        <v>0</v>
      </c>
      <c r="J15" s="10">
        <v>0</v>
      </c>
      <c r="K15" s="11">
        <f t="shared" si="2"/>
        <v>0</v>
      </c>
      <c r="L15" s="13">
        <f t="shared" si="3"/>
        <v>0</v>
      </c>
      <c r="M15" s="12"/>
      <c r="N15" s="57">
        <f t="shared" si="4"/>
        <v>0</v>
      </c>
      <c r="O15" s="13">
        <f t="shared" si="5"/>
        <v>0</v>
      </c>
    </row>
    <row r="16" spans="1:15" ht="12.75">
      <c r="A16" s="3"/>
      <c r="B16" s="14" t="s">
        <v>11</v>
      </c>
      <c r="C16" s="87">
        <f>IF(Forecast!C16&lt;&gt;"",Forecast!C16,"")</f>
      </c>
      <c r="D16" s="72">
        <v>0</v>
      </c>
      <c r="E16" s="10">
        <v>0</v>
      </c>
      <c r="F16" s="11">
        <f t="shared" si="0"/>
        <v>0</v>
      </c>
      <c r="G16" s="13">
        <f t="shared" si="1"/>
        <v>0</v>
      </c>
      <c r="H16" s="12"/>
      <c r="I16" s="41">
        <v>0</v>
      </c>
      <c r="J16" s="10">
        <v>0</v>
      </c>
      <c r="K16" s="11">
        <f t="shared" si="2"/>
        <v>0</v>
      </c>
      <c r="L16" s="13">
        <f t="shared" si="3"/>
        <v>0</v>
      </c>
      <c r="M16" s="12"/>
      <c r="N16" s="57">
        <f t="shared" si="4"/>
        <v>0</v>
      </c>
      <c r="O16" s="13">
        <f t="shared" si="5"/>
        <v>0</v>
      </c>
    </row>
    <row r="17" spans="1:15" ht="12.75">
      <c r="A17" s="3"/>
      <c r="B17" s="14" t="s">
        <v>12</v>
      </c>
      <c r="C17" s="87">
        <f>IF(Forecast!C17&lt;&gt;"",Forecast!C17,"")</f>
      </c>
      <c r="D17" s="72">
        <v>0</v>
      </c>
      <c r="E17" s="10">
        <v>0</v>
      </c>
      <c r="F17" s="11">
        <f t="shared" si="0"/>
        <v>0</v>
      </c>
      <c r="G17" s="13">
        <f t="shared" si="1"/>
        <v>0</v>
      </c>
      <c r="H17" s="12"/>
      <c r="I17" s="41">
        <v>0</v>
      </c>
      <c r="J17" s="10">
        <v>0</v>
      </c>
      <c r="K17" s="11">
        <f t="shared" si="2"/>
        <v>0</v>
      </c>
      <c r="L17" s="13">
        <f t="shared" si="3"/>
        <v>0</v>
      </c>
      <c r="M17" s="12"/>
      <c r="N17" s="57">
        <f t="shared" si="4"/>
        <v>0</v>
      </c>
      <c r="O17" s="13">
        <f t="shared" si="5"/>
        <v>0</v>
      </c>
    </row>
    <row r="18" spans="1:15" ht="12.75">
      <c r="A18" s="3"/>
      <c r="B18" s="14" t="s">
        <v>13</v>
      </c>
      <c r="C18" s="87">
        <f>IF(Forecast!C18&lt;&gt;"",Forecast!C18,"")</f>
      </c>
      <c r="D18" s="72">
        <v>0</v>
      </c>
      <c r="E18" s="10">
        <v>0</v>
      </c>
      <c r="F18" s="11">
        <f t="shared" si="0"/>
        <v>0</v>
      </c>
      <c r="G18" s="13">
        <f t="shared" si="1"/>
        <v>0</v>
      </c>
      <c r="H18" s="12"/>
      <c r="I18" s="41">
        <v>0</v>
      </c>
      <c r="J18" s="10">
        <v>0</v>
      </c>
      <c r="K18" s="11">
        <f t="shared" si="2"/>
        <v>0</v>
      </c>
      <c r="L18" s="13">
        <f t="shared" si="3"/>
        <v>0</v>
      </c>
      <c r="M18" s="12"/>
      <c r="N18" s="57">
        <f t="shared" si="4"/>
        <v>0</v>
      </c>
      <c r="O18" s="13">
        <f t="shared" si="5"/>
        <v>0</v>
      </c>
    </row>
    <row r="19" spans="1:15" ht="12.75">
      <c r="A19" s="3"/>
      <c r="B19" s="14" t="s">
        <v>14</v>
      </c>
      <c r="C19" s="87">
        <f>IF(Forecast!C19&lt;&gt;"",Forecast!C19,"")</f>
      </c>
      <c r="D19" s="72">
        <v>0</v>
      </c>
      <c r="E19" s="10">
        <v>0</v>
      </c>
      <c r="F19" s="11">
        <f t="shared" si="0"/>
        <v>0</v>
      </c>
      <c r="G19" s="13">
        <f t="shared" si="1"/>
        <v>0</v>
      </c>
      <c r="H19" s="12"/>
      <c r="I19" s="41">
        <v>0</v>
      </c>
      <c r="J19" s="10">
        <v>0</v>
      </c>
      <c r="K19" s="11">
        <f t="shared" si="2"/>
        <v>0</v>
      </c>
      <c r="L19" s="13">
        <f t="shared" si="3"/>
        <v>0</v>
      </c>
      <c r="M19" s="12"/>
      <c r="N19" s="57">
        <f t="shared" si="4"/>
        <v>0</v>
      </c>
      <c r="O19" s="13">
        <f t="shared" si="5"/>
        <v>0</v>
      </c>
    </row>
    <row r="20" spans="1:15" ht="12.75">
      <c r="A20" s="3"/>
      <c r="B20" s="14" t="s">
        <v>15</v>
      </c>
      <c r="C20" s="87">
        <f>IF(Forecast!C20&lt;&gt;"",Forecast!C20,"")</f>
      </c>
      <c r="D20" s="72">
        <v>0</v>
      </c>
      <c r="E20" s="10">
        <v>0</v>
      </c>
      <c r="F20" s="11">
        <f t="shared" si="0"/>
        <v>0</v>
      </c>
      <c r="G20" s="13">
        <f t="shared" si="1"/>
        <v>0</v>
      </c>
      <c r="H20" s="12"/>
      <c r="I20" s="41">
        <v>0</v>
      </c>
      <c r="J20" s="10">
        <v>0</v>
      </c>
      <c r="K20" s="11">
        <f t="shared" si="2"/>
        <v>0</v>
      </c>
      <c r="L20" s="13">
        <f t="shared" si="3"/>
        <v>0</v>
      </c>
      <c r="M20" s="12"/>
      <c r="N20" s="57">
        <f t="shared" si="4"/>
        <v>0</v>
      </c>
      <c r="O20" s="13">
        <f t="shared" si="5"/>
        <v>0</v>
      </c>
    </row>
    <row r="21" spans="1:15" ht="15.75" customHeight="1" thickBot="1">
      <c r="A21" s="3"/>
      <c r="B21" s="16" t="s">
        <v>60</v>
      </c>
      <c r="C21" s="77"/>
      <c r="D21" s="75"/>
      <c r="E21" s="39"/>
      <c r="F21" s="19">
        <f>SUM(F12:F20)</f>
        <v>0</v>
      </c>
      <c r="G21" s="20">
        <f>SUM(G12:G20)</f>
        <v>0</v>
      </c>
      <c r="H21" s="18"/>
      <c r="I21" s="42"/>
      <c r="J21" s="39"/>
      <c r="K21" s="19">
        <f>SUM(K12:K20)</f>
        <v>0</v>
      </c>
      <c r="L21" s="20">
        <f>SUM(L12:L20)</f>
        <v>0</v>
      </c>
      <c r="M21" s="18"/>
      <c r="N21" s="58">
        <f>SUM(N12:N20)</f>
        <v>0</v>
      </c>
      <c r="O21" s="20">
        <f>SUM(O12:O20)</f>
        <v>0</v>
      </c>
    </row>
    <row r="22" spans="1:15" ht="12.75">
      <c r="A22" s="3"/>
      <c r="B22" s="79" t="s">
        <v>16</v>
      </c>
      <c r="C22" s="87">
        <f>IF(Forecast!C22&lt;&gt;"",Forecast!C22,"")</f>
      </c>
      <c r="D22" s="76">
        <v>0</v>
      </c>
      <c r="E22" s="22">
        <v>0</v>
      </c>
      <c r="F22" s="23">
        <f aca="true" t="shared" si="6" ref="F22:F43">IF(SUM(D22)=0,SUM($F$6*E22),SUM(D22))</f>
        <v>0</v>
      </c>
      <c r="G22" s="24">
        <f aca="true" t="shared" si="7" ref="G22:G43">IF($F$6=0,0,IF(F22=0,0,SUM(F22/$F$6)))</f>
        <v>0</v>
      </c>
      <c r="H22" s="9"/>
      <c r="I22" s="43">
        <v>0</v>
      </c>
      <c r="J22" s="22">
        <v>0</v>
      </c>
      <c r="K22" s="23">
        <f aca="true" t="shared" si="8" ref="K22:K43">IF(SUM(I22)=0,SUM($F$6*J22),SUM(I22))</f>
        <v>0</v>
      </c>
      <c r="L22" s="24">
        <f aca="true" t="shared" si="9" ref="L22:L43">IF($F$6=0,0,IF(K22=0,0,SUM(K22/$F$6)))</f>
        <v>0</v>
      </c>
      <c r="M22" s="9"/>
      <c r="N22" s="56">
        <f aca="true" t="shared" si="10" ref="N22:N43">SUM(F22+K22)</f>
        <v>0</v>
      </c>
      <c r="O22" s="24">
        <f aca="true" t="shared" si="11" ref="O22:O43">IF($N$6=0,0,IF(N22=0,0,SUM(N22/$N$6)))</f>
        <v>0</v>
      </c>
    </row>
    <row r="23" spans="1:15" ht="12.75">
      <c r="A23" s="3"/>
      <c r="B23" s="27" t="s">
        <v>17</v>
      </c>
      <c r="C23" s="87">
        <f>IF(Forecast!C23&lt;&gt;"",Forecast!C23,"")</f>
      </c>
      <c r="D23" s="72">
        <v>0</v>
      </c>
      <c r="E23" s="10">
        <v>0</v>
      </c>
      <c r="F23" s="11">
        <f t="shared" si="6"/>
        <v>0</v>
      </c>
      <c r="G23" s="13">
        <f t="shared" si="7"/>
        <v>0</v>
      </c>
      <c r="H23" s="12"/>
      <c r="I23" s="41">
        <v>0</v>
      </c>
      <c r="J23" s="10">
        <v>0</v>
      </c>
      <c r="K23" s="11">
        <f t="shared" si="8"/>
        <v>0</v>
      </c>
      <c r="L23" s="13">
        <f t="shared" si="9"/>
        <v>0</v>
      </c>
      <c r="M23" s="12"/>
      <c r="N23" s="57">
        <f t="shared" si="10"/>
        <v>0</v>
      </c>
      <c r="O23" s="13">
        <f t="shared" si="11"/>
        <v>0</v>
      </c>
    </row>
    <row r="24" spans="1:15" ht="12.75">
      <c r="A24" s="3"/>
      <c r="B24" s="27" t="s">
        <v>18</v>
      </c>
      <c r="C24" s="87">
        <f>IF(Forecast!C24&lt;&gt;"",Forecast!C24,"")</f>
      </c>
      <c r="D24" s="72">
        <v>0</v>
      </c>
      <c r="E24" s="10">
        <v>0</v>
      </c>
      <c r="F24" s="11">
        <f t="shared" si="6"/>
        <v>0</v>
      </c>
      <c r="G24" s="13">
        <f t="shared" si="7"/>
        <v>0</v>
      </c>
      <c r="H24" s="12"/>
      <c r="I24" s="41">
        <v>0</v>
      </c>
      <c r="J24" s="10">
        <v>0</v>
      </c>
      <c r="K24" s="11">
        <f t="shared" si="8"/>
        <v>0</v>
      </c>
      <c r="L24" s="13">
        <f t="shared" si="9"/>
        <v>0</v>
      </c>
      <c r="M24" s="12"/>
      <c r="N24" s="57">
        <f t="shared" si="10"/>
        <v>0</v>
      </c>
      <c r="O24" s="13">
        <f t="shared" si="11"/>
        <v>0</v>
      </c>
    </row>
    <row r="25" spans="1:15" ht="12.75">
      <c r="A25" s="3"/>
      <c r="B25" s="27" t="s">
        <v>19</v>
      </c>
      <c r="C25" s="87">
        <f>IF(Forecast!C25&lt;&gt;"",Forecast!C25,"")</f>
      </c>
      <c r="D25" s="72">
        <v>0</v>
      </c>
      <c r="E25" s="10">
        <v>0</v>
      </c>
      <c r="F25" s="11">
        <f t="shared" si="6"/>
        <v>0</v>
      </c>
      <c r="G25" s="13">
        <f t="shared" si="7"/>
        <v>0</v>
      </c>
      <c r="H25" s="12"/>
      <c r="I25" s="41">
        <v>0</v>
      </c>
      <c r="J25" s="10">
        <v>0</v>
      </c>
      <c r="K25" s="11">
        <f t="shared" si="8"/>
        <v>0</v>
      </c>
      <c r="L25" s="13">
        <f t="shared" si="9"/>
        <v>0</v>
      </c>
      <c r="M25" s="12"/>
      <c r="N25" s="57">
        <f t="shared" si="10"/>
        <v>0</v>
      </c>
      <c r="O25" s="13">
        <f t="shared" si="11"/>
        <v>0</v>
      </c>
    </row>
    <row r="26" spans="1:15" ht="12.75">
      <c r="A26" s="3"/>
      <c r="B26" s="27" t="s">
        <v>70</v>
      </c>
      <c r="C26" s="87">
        <f>IF(Forecast!C26&lt;&gt;"",Forecast!C26,"")</f>
      </c>
      <c r="D26" s="72">
        <v>0</v>
      </c>
      <c r="E26" s="10">
        <v>0</v>
      </c>
      <c r="F26" s="11">
        <f t="shared" si="6"/>
        <v>0</v>
      </c>
      <c r="G26" s="13">
        <f t="shared" si="7"/>
        <v>0</v>
      </c>
      <c r="H26" s="12"/>
      <c r="I26" s="41">
        <v>0</v>
      </c>
      <c r="J26" s="10">
        <v>0</v>
      </c>
      <c r="K26" s="11">
        <f t="shared" si="8"/>
        <v>0</v>
      </c>
      <c r="L26" s="13">
        <f t="shared" si="9"/>
        <v>0</v>
      </c>
      <c r="M26" s="12"/>
      <c r="N26" s="57">
        <f t="shared" si="10"/>
        <v>0</v>
      </c>
      <c r="O26" s="13">
        <f t="shared" si="11"/>
        <v>0</v>
      </c>
    </row>
    <row r="27" spans="1:15" ht="12.75">
      <c r="A27" s="3"/>
      <c r="B27" s="27" t="s">
        <v>20</v>
      </c>
      <c r="C27" s="87">
        <f>IF(Forecast!C27&lt;&gt;"",Forecast!C27,"")</f>
      </c>
      <c r="D27" s="72">
        <v>0</v>
      </c>
      <c r="E27" s="10">
        <v>0</v>
      </c>
      <c r="F27" s="11">
        <f t="shared" si="6"/>
        <v>0</v>
      </c>
      <c r="G27" s="13">
        <f t="shared" si="7"/>
        <v>0</v>
      </c>
      <c r="H27" s="12"/>
      <c r="I27" s="41">
        <v>0</v>
      </c>
      <c r="J27" s="10">
        <v>0</v>
      </c>
      <c r="K27" s="11">
        <f t="shared" si="8"/>
        <v>0</v>
      </c>
      <c r="L27" s="13">
        <f t="shared" si="9"/>
        <v>0</v>
      </c>
      <c r="M27" s="12"/>
      <c r="N27" s="57">
        <f t="shared" si="10"/>
        <v>0</v>
      </c>
      <c r="O27" s="13">
        <f t="shared" si="11"/>
        <v>0</v>
      </c>
    </row>
    <row r="28" spans="1:15" ht="12.75">
      <c r="A28" s="3"/>
      <c r="B28" s="27" t="s">
        <v>21</v>
      </c>
      <c r="C28" s="87">
        <f>IF(Forecast!C28&lt;&gt;"",Forecast!C28,"")</f>
      </c>
      <c r="D28" s="72">
        <v>0</v>
      </c>
      <c r="E28" s="10">
        <v>0</v>
      </c>
      <c r="F28" s="11">
        <f t="shared" si="6"/>
        <v>0</v>
      </c>
      <c r="G28" s="13">
        <f t="shared" si="7"/>
        <v>0</v>
      </c>
      <c r="H28" s="12"/>
      <c r="I28" s="41">
        <v>0</v>
      </c>
      <c r="J28" s="10">
        <v>0</v>
      </c>
      <c r="K28" s="11">
        <f t="shared" si="8"/>
        <v>0</v>
      </c>
      <c r="L28" s="13">
        <f t="shared" si="9"/>
        <v>0</v>
      </c>
      <c r="M28" s="12"/>
      <c r="N28" s="57">
        <f t="shared" si="10"/>
        <v>0</v>
      </c>
      <c r="O28" s="13">
        <f t="shared" si="11"/>
        <v>0</v>
      </c>
    </row>
    <row r="29" spans="1:15" ht="12.75">
      <c r="A29" s="3"/>
      <c r="B29" s="27" t="s">
        <v>64</v>
      </c>
      <c r="C29" s="87">
        <f>IF(Forecast!C29&lt;&gt;"",Forecast!C29,"")</f>
      </c>
      <c r="D29" s="78">
        <v>0</v>
      </c>
      <c r="E29" s="70">
        <v>0</v>
      </c>
      <c r="F29" s="67">
        <f t="shared" si="6"/>
        <v>0</v>
      </c>
      <c r="G29" s="68">
        <f t="shared" si="7"/>
        <v>0</v>
      </c>
      <c r="H29" s="12"/>
      <c r="I29" s="41">
        <v>0</v>
      </c>
      <c r="J29" s="10">
        <v>0</v>
      </c>
      <c r="K29" s="11">
        <f t="shared" si="8"/>
        <v>0</v>
      </c>
      <c r="L29" s="13">
        <f t="shared" si="9"/>
        <v>0</v>
      </c>
      <c r="M29" s="12"/>
      <c r="N29" s="57">
        <f t="shared" si="10"/>
        <v>0</v>
      </c>
      <c r="O29" s="13">
        <f t="shared" si="11"/>
        <v>0</v>
      </c>
    </row>
    <row r="30" spans="1:15" ht="12.75">
      <c r="A30" s="3"/>
      <c r="B30" s="27" t="s">
        <v>22</v>
      </c>
      <c r="C30" s="87">
        <f>IF(Forecast!C30&lt;&gt;"",Forecast!C30,"")</f>
      </c>
      <c r="D30" s="72">
        <v>0</v>
      </c>
      <c r="E30" s="10">
        <v>0</v>
      </c>
      <c r="F30" s="11">
        <f t="shared" si="6"/>
        <v>0</v>
      </c>
      <c r="G30" s="13">
        <f t="shared" si="7"/>
        <v>0</v>
      </c>
      <c r="H30" s="12"/>
      <c r="I30" s="41">
        <v>0</v>
      </c>
      <c r="J30" s="10">
        <v>0</v>
      </c>
      <c r="K30" s="11">
        <f t="shared" si="8"/>
        <v>0</v>
      </c>
      <c r="L30" s="13">
        <f t="shared" si="9"/>
        <v>0</v>
      </c>
      <c r="M30" s="12"/>
      <c r="N30" s="57">
        <f t="shared" si="10"/>
        <v>0</v>
      </c>
      <c r="O30" s="13">
        <f t="shared" si="11"/>
        <v>0</v>
      </c>
    </row>
    <row r="31" spans="1:15" ht="12.75">
      <c r="A31" s="3"/>
      <c r="B31" s="27" t="s">
        <v>23</v>
      </c>
      <c r="C31" s="87">
        <f>IF(Forecast!C31&lt;&gt;"",Forecast!C31,"")</f>
      </c>
      <c r="D31" s="72">
        <v>0</v>
      </c>
      <c r="E31" s="10">
        <v>0</v>
      </c>
      <c r="F31" s="11">
        <f t="shared" si="6"/>
        <v>0</v>
      </c>
      <c r="G31" s="13">
        <f t="shared" si="7"/>
        <v>0</v>
      </c>
      <c r="H31" s="12"/>
      <c r="I31" s="41">
        <v>0</v>
      </c>
      <c r="J31" s="10">
        <v>0</v>
      </c>
      <c r="K31" s="11">
        <f t="shared" si="8"/>
        <v>0</v>
      </c>
      <c r="L31" s="13">
        <f t="shared" si="9"/>
        <v>0</v>
      </c>
      <c r="M31" s="12"/>
      <c r="N31" s="57">
        <f t="shared" si="10"/>
        <v>0</v>
      </c>
      <c r="O31" s="13">
        <f t="shared" si="11"/>
        <v>0</v>
      </c>
    </row>
    <row r="32" spans="1:15" ht="12.75">
      <c r="A32" s="3"/>
      <c r="B32" s="27" t="s">
        <v>24</v>
      </c>
      <c r="C32" s="87">
        <f>IF(Forecast!C32&lt;&gt;"",Forecast!C32,"")</f>
      </c>
      <c r="D32" s="72">
        <v>0</v>
      </c>
      <c r="E32" s="10">
        <v>0</v>
      </c>
      <c r="F32" s="11">
        <f t="shared" si="6"/>
        <v>0</v>
      </c>
      <c r="G32" s="13">
        <f t="shared" si="7"/>
        <v>0</v>
      </c>
      <c r="H32" s="12"/>
      <c r="I32" s="41">
        <v>0</v>
      </c>
      <c r="J32" s="10">
        <v>0</v>
      </c>
      <c r="K32" s="11">
        <f t="shared" si="8"/>
        <v>0</v>
      </c>
      <c r="L32" s="13">
        <f t="shared" si="9"/>
        <v>0</v>
      </c>
      <c r="M32" s="12"/>
      <c r="N32" s="57">
        <f t="shared" si="10"/>
        <v>0</v>
      </c>
      <c r="O32" s="13">
        <f t="shared" si="11"/>
        <v>0</v>
      </c>
    </row>
    <row r="33" spans="1:15" ht="12.75">
      <c r="A33" s="3"/>
      <c r="B33" s="27" t="s">
        <v>25</v>
      </c>
      <c r="C33" s="87">
        <f>IF(Forecast!C33&lt;&gt;"",Forecast!C33,"")</f>
      </c>
      <c r="D33" s="72">
        <v>0</v>
      </c>
      <c r="E33" s="10">
        <v>0</v>
      </c>
      <c r="F33" s="11">
        <f t="shared" si="6"/>
        <v>0</v>
      </c>
      <c r="G33" s="13">
        <f t="shared" si="7"/>
        <v>0</v>
      </c>
      <c r="H33" s="12"/>
      <c r="I33" s="41">
        <v>0</v>
      </c>
      <c r="J33" s="10">
        <v>0</v>
      </c>
      <c r="K33" s="11">
        <f t="shared" si="8"/>
        <v>0</v>
      </c>
      <c r="L33" s="13">
        <f t="shared" si="9"/>
        <v>0</v>
      </c>
      <c r="M33" s="12"/>
      <c r="N33" s="57">
        <f t="shared" si="10"/>
        <v>0</v>
      </c>
      <c r="O33" s="13">
        <f t="shared" si="11"/>
        <v>0</v>
      </c>
    </row>
    <row r="34" spans="1:15" ht="12.75">
      <c r="A34" s="3"/>
      <c r="B34" s="27" t="s">
        <v>26</v>
      </c>
      <c r="C34" s="87">
        <f>IF(Forecast!C34&lt;&gt;"",Forecast!C34,"")</f>
      </c>
      <c r="D34" s="72">
        <v>0</v>
      </c>
      <c r="E34" s="10">
        <v>0</v>
      </c>
      <c r="F34" s="11">
        <f t="shared" si="6"/>
        <v>0</v>
      </c>
      <c r="G34" s="13">
        <f t="shared" si="7"/>
        <v>0</v>
      </c>
      <c r="H34" s="12"/>
      <c r="I34" s="41">
        <v>0</v>
      </c>
      <c r="J34" s="10">
        <v>0</v>
      </c>
      <c r="K34" s="11">
        <f t="shared" si="8"/>
        <v>0</v>
      </c>
      <c r="L34" s="13">
        <f t="shared" si="9"/>
        <v>0</v>
      </c>
      <c r="M34" s="12"/>
      <c r="N34" s="57">
        <f t="shared" si="10"/>
        <v>0</v>
      </c>
      <c r="O34" s="13">
        <f t="shared" si="11"/>
        <v>0</v>
      </c>
    </row>
    <row r="35" spans="1:15" ht="12.75">
      <c r="A35" s="3"/>
      <c r="B35" s="27" t="s">
        <v>27</v>
      </c>
      <c r="C35" s="87">
        <f>IF(Forecast!C35&lt;&gt;"",Forecast!C35,"")</f>
      </c>
      <c r="D35" s="72">
        <v>0</v>
      </c>
      <c r="E35" s="10">
        <v>0</v>
      </c>
      <c r="F35" s="11">
        <f t="shared" si="6"/>
        <v>0</v>
      </c>
      <c r="G35" s="13">
        <f t="shared" si="7"/>
        <v>0</v>
      </c>
      <c r="H35" s="12"/>
      <c r="I35" s="41">
        <v>0</v>
      </c>
      <c r="J35" s="10">
        <v>0</v>
      </c>
      <c r="K35" s="11">
        <f t="shared" si="8"/>
        <v>0</v>
      </c>
      <c r="L35" s="13">
        <f t="shared" si="9"/>
        <v>0</v>
      </c>
      <c r="M35" s="12"/>
      <c r="N35" s="57">
        <f t="shared" si="10"/>
        <v>0</v>
      </c>
      <c r="O35" s="13">
        <f t="shared" si="11"/>
        <v>0</v>
      </c>
    </row>
    <row r="36" spans="1:15" ht="12.75">
      <c r="A36" s="3"/>
      <c r="B36" s="27" t="s">
        <v>28</v>
      </c>
      <c r="C36" s="87">
        <f>IF(Forecast!C36&lt;&gt;"",Forecast!C36,"")</f>
      </c>
      <c r="D36" s="72">
        <v>0</v>
      </c>
      <c r="E36" s="10">
        <v>0</v>
      </c>
      <c r="F36" s="11">
        <f t="shared" si="6"/>
        <v>0</v>
      </c>
      <c r="G36" s="13">
        <f t="shared" si="7"/>
        <v>0</v>
      </c>
      <c r="H36" s="12"/>
      <c r="I36" s="41">
        <v>0</v>
      </c>
      <c r="J36" s="10">
        <v>0</v>
      </c>
      <c r="K36" s="11">
        <f t="shared" si="8"/>
        <v>0</v>
      </c>
      <c r="L36" s="13">
        <f t="shared" si="9"/>
        <v>0</v>
      </c>
      <c r="M36" s="12"/>
      <c r="N36" s="57">
        <f t="shared" si="10"/>
        <v>0</v>
      </c>
      <c r="O36" s="13">
        <f t="shared" si="11"/>
        <v>0</v>
      </c>
    </row>
    <row r="37" spans="1:15" ht="12.75">
      <c r="A37" s="3"/>
      <c r="B37" s="27" t="s">
        <v>29</v>
      </c>
      <c r="C37" s="87">
        <f>IF(Forecast!C37&lt;&gt;"",Forecast!C37,"")</f>
      </c>
      <c r="D37" s="72">
        <v>0</v>
      </c>
      <c r="E37" s="10">
        <v>0</v>
      </c>
      <c r="F37" s="11">
        <f t="shared" si="6"/>
        <v>0</v>
      </c>
      <c r="G37" s="13">
        <f t="shared" si="7"/>
        <v>0</v>
      </c>
      <c r="H37" s="12"/>
      <c r="I37" s="41">
        <v>0</v>
      </c>
      <c r="J37" s="10">
        <v>0</v>
      </c>
      <c r="K37" s="11">
        <f t="shared" si="8"/>
        <v>0</v>
      </c>
      <c r="L37" s="13">
        <f t="shared" si="9"/>
        <v>0</v>
      </c>
      <c r="M37" s="12"/>
      <c r="N37" s="57">
        <f t="shared" si="10"/>
        <v>0</v>
      </c>
      <c r="O37" s="13">
        <f t="shared" si="11"/>
        <v>0</v>
      </c>
    </row>
    <row r="38" spans="1:15" ht="12.75">
      <c r="A38" s="3"/>
      <c r="B38" s="27" t="s">
        <v>30</v>
      </c>
      <c r="C38" s="87">
        <f>IF(Forecast!C38&lt;&gt;"",Forecast!C38,"")</f>
      </c>
      <c r="D38" s="72">
        <v>0</v>
      </c>
      <c r="E38" s="10">
        <v>0</v>
      </c>
      <c r="F38" s="11">
        <f t="shared" si="6"/>
        <v>0</v>
      </c>
      <c r="G38" s="13">
        <f t="shared" si="7"/>
        <v>0</v>
      </c>
      <c r="H38" s="12"/>
      <c r="I38" s="41">
        <v>0</v>
      </c>
      <c r="J38" s="10">
        <v>0</v>
      </c>
      <c r="K38" s="11">
        <f t="shared" si="8"/>
        <v>0</v>
      </c>
      <c r="L38" s="13">
        <f t="shared" si="9"/>
        <v>0</v>
      </c>
      <c r="M38" s="12"/>
      <c r="N38" s="57">
        <f t="shared" si="10"/>
        <v>0</v>
      </c>
      <c r="O38" s="13">
        <f t="shared" si="11"/>
        <v>0</v>
      </c>
    </row>
    <row r="39" spans="1:15" ht="12.75">
      <c r="A39" s="3"/>
      <c r="B39" s="27" t="s">
        <v>31</v>
      </c>
      <c r="C39" s="87">
        <f>IF(Forecast!C39&lt;&gt;"",Forecast!C39,"")</f>
      </c>
      <c r="D39" s="72">
        <v>0</v>
      </c>
      <c r="E39" s="10">
        <v>0</v>
      </c>
      <c r="F39" s="11">
        <f t="shared" si="6"/>
        <v>0</v>
      </c>
      <c r="G39" s="13">
        <f t="shared" si="7"/>
        <v>0</v>
      </c>
      <c r="H39" s="12"/>
      <c r="I39" s="41">
        <v>0</v>
      </c>
      <c r="J39" s="10">
        <v>0</v>
      </c>
      <c r="K39" s="11">
        <f t="shared" si="8"/>
        <v>0</v>
      </c>
      <c r="L39" s="13">
        <f t="shared" si="9"/>
        <v>0</v>
      </c>
      <c r="M39" s="12"/>
      <c r="N39" s="57">
        <f t="shared" si="10"/>
        <v>0</v>
      </c>
      <c r="O39" s="13">
        <f t="shared" si="11"/>
        <v>0</v>
      </c>
    </row>
    <row r="40" spans="1:15" ht="12.75">
      <c r="A40" s="3"/>
      <c r="B40" s="27" t="s">
        <v>32</v>
      </c>
      <c r="C40" s="87">
        <f>IF(Forecast!C40&lt;&gt;"",Forecast!C40,"")</f>
      </c>
      <c r="D40" s="72">
        <v>0</v>
      </c>
      <c r="E40" s="10">
        <v>0</v>
      </c>
      <c r="F40" s="11">
        <f t="shared" si="6"/>
        <v>0</v>
      </c>
      <c r="G40" s="13">
        <f t="shared" si="7"/>
        <v>0</v>
      </c>
      <c r="H40" s="12"/>
      <c r="I40" s="41">
        <v>0</v>
      </c>
      <c r="J40" s="10">
        <v>0</v>
      </c>
      <c r="K40" s="11">
        <f t="shared" si="8"/>
        <v>0</v>
      </c>
      <c r="L40" s="13">
        <f t="shared" si="9"/>
        <v>0</v>
      </c>
      <c r="M40" s="12"/>
      <c r="N40" s="57">
        <f t="shared" si="10"/>
        <v>0</v>
      </c>
      <c r="O40" s="13">
        <f t="shared" si="11"/>
        <v>0</v>
      </c>
    </row>
    <row r="41" spans="1:15" ht="12.75">
      <c r="A41" s="3"/>
      <c r="B41" s="27" t="s">
        <v>72</v>
      </c>
      <c r="C41" s="87">
        <f>IF(Forecast!C41&lt;&gt;"",Forecast!C41,"")</f>
      </c>
      <c r="D41" s="72">
        <v>0</v>
      </c>
      <c r="E41" s="10">
        <v>0</v>
      </c>
      <c r="F41" s="11">
        <f t="shared" si="6"/>
        <v>0</v>
      </c>
      <c r="G41" s="13">
        <f t="shared" si="7"/>
        <v>0</v>
      </c>
      <c r="H41" s="12"/>
      <c r="I41" s="41">
        <v>0</v>
      </c>
      <c r="J41" s="10">
        <v>0</v>
      </c>
      <c r="K41" s="11">
        <f t="shared" si="8"/>
        <v>0</v>
      </c>
      <c r="L41" s="13">
        <f t="shared" si="9"/>
        <v>0</v>
      </c>
      <c r="M41" s="12"/>
      <c r="N41" s="57">
        <f t="shared" si="10"/>
        <v>0</v>
      </c>
      <c r="O41" s="13">
        <f t="shared" si="11"/>
        <v>0</v>
      </c>
    </row>
    <row r="42" spans="1:15" ht="12.75">
      <c r="A42" s="3"/>
      <c r="B42" s="27" t="s">
        <v>33</v>
      </c>
      <c r="C42" s="87">
        <f>IF(Forecast!C42&lt;&gt;"",Forecast!C42,"")</f>
      </c>
      <c r="D42" s="72">
        <v>0</v>
      </c>
      <c r="E42" s="10">
        <v>0</v>
      </c>
      <c r="F42" s="11">
        <f t="shared" si="6"/>
        <v>0</v>
      </c>
      <c r="G42" s="13">
        <f t="shared" si="7"/>
        <v>0</v>
      </c>
      <c r="H42" s="12"/>
      <c r="I42" s="41">
        <v>0</v>
      </c>
      <c r="J42" s="10">
        <v>0</v>
      </c>
      <c r="K42" s="11">
        <f t="shared" si="8"/>
        <v>0</v>
      </c>
      <c r="L42" s="13">
        <f t="shared" si="9"/>
        <v>0</v>
      </c>
      <c r="M42" s="12"/>
      <c r="N42" s="57">
        <f t="shared" si="10"/>
        <v>0</v>
      </c>
      <c r="O42" s="13">
        <f t="shared" si="11"/>
        <v>0</v>
      </c>
    </row>
    <row r="43" spans="1:15" ht="12.75">
      <c r="A43" s="3"/>
      <c r="B43" s="27" t="s">
        <v>34</v>
      </c>
      <c r="C43" s="87">
        <f>IF(Forecast!C43&lt;&gt;"",Forecast!C43,"")</f>
      </c>
      <c r="D43" s="72">
        <v>0</v>
      </c>
      <c r="E43" s="10">
        <v>0</v>
      </c>
      <c r="F43" s="11">
        <f t="shared" si="6"/>
        <v>0</v>
      </c>
      <c r="G43" s="13">
        <f t="shared" si="7"/>
        <v>0</v>
      </c>
      <c r="H43" s="12"/>
      <c r="I43" s="41">
        <v>0</v>
      </c>
      <c r="J43" s="10">
        <v>0</v>
      </c>
      <c r="K43" s="11">
        <f t="shared" si="8"/>
        <v>0</v>
      </c>
      <c r="L43" s="13">
        <f t="shared" si="9"/>
        <v>0</v>
      </c>
      <c r="M43" s="12"/>
      <c r="N43" s="57">
        <f t="shared" si="10"/>
        <v>0</v>
      </c>
      <c r="O43" s="13">
        <f t="shared" si="11"/>
        <v>0</v>
      </c>
    </row>
    <row r="44" spans="1:15" ht="15.75" customHeight="1" thickBot="1">
      <c r="A44" s="3"/>
      <c r="B44" s="16" t="s">
        <v>35</v>
      </c>
      <c r="C44" s="71"/>
      <c r="D44" s="75"/>
      <c r="E44" s="39"/>
      <c r="F44" s="19">
        <f>SUM(F22:F43)</f>
        <v>0</v>
      </c>
      <c r="G44" s="20">
        <f>SUM(G22:G43)</f>
        <v>0</v>
      </c>
      <c r="H44" s="12"/>
      <c r="I44" s="42"/>
      <c r="J44" s="39"/>
      <c r="K44" s="19">
        <f>SUM(K22:K43)</f>
        <v>0</v>
      </c>
      <c r="L44" s="20">
        <f>SUM(L22:L43)</f>
        <v>0</v>
      </c>
      <c r="M44" s="12"/>
      <c r="N44" s="58">
        <f>SUM(N22:N43)</f>
        <v>0</v>
      </c>
      <c r="O44" s="20">
        <f>SUM(O22:O43)</f>
        <v>0</v>
      </c>
    </row>
    <row r="45" spans="1:15" ht="12.75">
      <c r="A45" s="3"/>
      <c r="B45" s="26" t="s">
        <v>36</v>
      </c>
      <c r="C45" s="87">
        <f>IF(Forecast!C45&lt;&gt;"",Forecast!C45,"")</f>
      </c>
      <c r="D45" s="76">
        <v>0</v>
      </c>
      <c r="E45" s="22">
        <v>0</v>
      </c>
      <c r="F45" s="23">
        <f aca="true" t="shared" si="12" ref="F45:F52">IF(SUM(D45)=0,SUM($F$6*E45),SUM(D45))</f>
        <v>0</v>
      </c>
      <c r="G45" s="24">
        <f aca="true" t="shared" si="13" ref="G45:G52">IF($F$6=0,0,IF(F45=0,0,SUM(F45/$F$6)))</f>
        <v>0</v>
      </c>
      <c r="H45" s="9"/>
      <c r="I45" s="43">
        <v>0</v>
      </c>
      <c r="J45" s="22">
        <v>0</v>
      </c>
      <c r="K45" s="23">
        <f aca="true" t="shared" si="14" ref="K45:K52">IF(SUM(I45)=0,SUM($F$6*J45),SUM(I45))</f>
        <v>0</v>
      </c>
      <c r="L45" s="24">
        <f aca="true" t="shared" si="15" ref="L45:L52">IF($F$6=0,0,IF(K45=0,0,SUM(K45/$F$6)))</f>
        <v>0</v>
      </c>
      <c r="M45" s="9"/>
      <c r="N45" s="56">
        <f aca="true" t="shared" si="16" ref="N45:N52">SUM(F45+K45)</f>
        <v>0</v>
      </c>
      <c r="O45" s="24">
        <f aca="true" t="shared" si="17" ref="O45:O52">IF($N$6=0,0,IF(N45=0,0,SUM(N45/$N$6)))</f>
        <v>0</v>
      </c>
    </row>
    <row r="46" spans="1:15" ht="12.75">
      <c r="A46" s="3"/>
      <c r="B46" s="27" t="s">
        <v>37</v>
      </c>
      <c r="C46" s="87">
        <f>IF(Forecast!C46&lt;&gt;"",Forecast!C46,"")</f>
      </c>
      <c r="D46" s="72">
        <v>0</v>
      </c>
      <c r="E46" s="10">
        <v>0</v>
      </c>
      <c r="F46" s="11">
        <f t="shared" si="12"/>
        <v>0</v>
      </c>
      <c r="G46" s="13">
        <f t="shared" si="13"/>
        <v>0</v>
      </c>
      <c r="H46" s="12"/>
      <c r="I46" s="41">
        <v>0</v>
      </c>
      <c r="J46" s="10">
        <v>0</v>
      </c>
      <c r="K46" s="11">
        <f t="shared" si="14"/>
        <v>0</v>
      </c>
      <c r="L46" s="13">
        <f t="shared" si="15"/>
        <v>0</v>
      </c>
      <c r="M46" s="12"/>
      <c r="N46" s="57">
        <f t="shared" si="16"/>
        <v>0</v>
      </c>
      <c r="O46" s="13">
        <f t="shared" si="17"/>
        <v>0</v>
      </c>
    </row>
    <row r="47" spans="1:15" ht="12.75">
      <c r="A47" s="3"/>
      <c r="B47" s="27" t="s">
        <v>38</v>
      </c>
      <c r="C47" s="87">
        <f>IF(Forecast!C47&lt;&gt;"",Forecast!C47,"")</f>
      </c>
      <c r="D47" s="72">
        <v>0</v>
      </c>
      <c r="E47" s="10">
        <v>0</v>
      </c>
      <c r="F47" s="11">
        <f t="shared" si="12"/>
        <v>0</v>
      </c>
      <c r="G47" s="13">
        <f t="shared" si="13"/>
        <v>0</v>
      </c>
      <c r="H47" s="12"/>
      <c r="I47" s="41">
        <v>0</v>
      </c>
      <c r="J47" s="10">
        <v>0</v>
      </c>
      <c r="K47" s="11">
        <f t="shared" si="14"/>
        <v>0</v>
      </c>
      <c r="L47" s="13">
        <f t="shared" si="15"/>
        <v>0</v>
      </c>
      <c r="M47" s="12"/>
      <c r="N47" s="57">
        <f t="shared" si="16"/>
        <v>0</v>
      </c>
      <c r="O47" s="13">
        <f t="shared" si="17"/>
        <v>0</v>
      </c>
    </row>
    <row r="48" spans="1:15" ht="12.75">
      <c r="A48" s="3"/>
      <c r="B48" s="27" t="s">
        <v>39</v>
      </c>
      <c r="C48" s="87">
        <f>IF(Forecast!C48&lt;&gt;"",Forecast!C48,"")</f>
      </c>
      <c r="D48" s="72">
        <v>0</v>
      </c>
      <c r="E48" s="10">
        <v>0</v>
      </c>
      <c r="F48" s="11">
        <f t="shared" si="12"/>
        <v>0</v>
      </c>
      <c r="G48" s="13">
        <f t="shared" si="13"/>
        <v>0</v>
      </c>
      <c r="H48" s="12"/>
      <c r="I48" s="41">
        <v>0</v>
      </c>
      <c r="J48" s="10">
        <v>0</v>
      </c>
      <c r="K48" s="11">
        <f t="shared" si="14"/>
        <v>0</v>
      </c>
      <c r="L48" s="13">
        <f t="shared" si="15"/>
        <v>0</v>
      </c>
      <c r="M48" s="12"/>
      <c r="N48" s="57">
        <f t="shared" si="16"/>
        <v>0</v>
      </c>
      <c r="O48" s="13">
        <f t="shared" si="17"/>
        <v>0</v>
      </c>
    </row>
    <row r="49" spans="1:15" ht="12.75">
      <c r="A49" s="3"/>
      <c r="B49" s="27" t="s">
        <v>40</v>
      </c>
      <c r="C49" s="87">
        <f>IF(Forecast!C49&lt;&gt;"",Forecast!C49,"")</f>
      </c>
      <c r="D49" s="72">
        <v>0</v>
      </c>
      <c r="E49" s="10">
        <v>0</v>
      </c>
      <c r="F49" s="11">
        <f t="shared" si="12"/>
        <v>0</v>
      </c>
      <c r="G49" s="13">
        <f t="shared" si="13"/>
        <v>0</v>
      </c>
      <c r="H49" s="12"/>
      <c r="I49" s="41">
        <v>0</v>
      </c>
      <c r="J49" s="10">
        <v>0</v>
      </c>
      <c r="K49" s="11">
        <f t="shared" si="14"/>
        <v>0</v>
      </c>
      <c r="L49" s="13">
        <f t="shared" si="15"/>
        <v>0</v>
      </c>
      <c r="M49" s="12"/>
      <c r="N49" s="57">
        <f t="shared" si="16"/>
        <v>0</v>
      </c>
      <c r="O49" s="13">
        <f t="shared" si="17"/>
        <v>0</v>
      </c>
    </row>
    <row r="50" spans="1:15" ht="12.75">
      <c r="A50" s="3"/>
      <c r="B50" s="27" t="s">
        <v>41</v>
      </c>
      <c r="C50" s="87">
        <f>IF(Forecast!C50&lt;&gt;"",Forecast!C50,"")</f>
      </c>
      <c r="D50" s="72">
        <v>0</v>
      </c>
      <c r="E50" s="10">
        <v>0</v>
      </c>
      <c r="F50" s="11">
        <f t="shared" si="12"/>
        <v>0</v>
      </c>
      <c r="G50" s="13">
        <f t="shared" si="13"/>
        <v>0</v>
      </c>
      <c r="H50" s="12"/>
      <c r="I50" s="41">
        <v>0</v>
      </c>
      <c r="J50" s="10">
        <v>0</v>
      </c>
      <c r="K50" s="11">
        <f t="shared" si="14"/>
        <v>0</v>
      </c>
      <c r="L50" s="13">
        <f t="shared" si="15"/>
        <v>0</v>
      </c>
      <c r="M50" s="12"/>
      <c r="N50" s="57">
        <f t="shared" si="16"/>
        <v>0</v>
      </c>
      <c r="O50" s="13">
        <f t="shared" si="17"/>
        <v>0</v>
      </c>
    </row>
    <row r="51" spans="1:15" ht="12.75">
      <c r="A51" s="3"/>
      <c r="B51" s="27" t="s">
        <v>42</v>
      </c>
      <c r="C51" s="87">
        <f>IF(Forecast!C51&lt;&gt;"",Forecast!C51,"")</f>
      </c>
      <c r="D51" s="72">
        <v>0</v>
      </c>
      <c r="E51" s="10">
        <v>0</v>
      </c>
      <c r="F51" s="11">
        <f t="shared" si="12"/>
        <v>0</v>
      </c>
      <c r="G51" s="13">
        <f t="shared" si="13"/>
        <v>0</v>
      </c>
      <c r="H51" s="12"/>
      <c r="I51" s="41">
        <v>0</v>
      </c>
      <c r="J51" s="10">
        <v>0</v>
      </c>
      <c r="K51" s="11">
        <f t="shared" si="14"/>
        <v>0</v>
      </c>
      <c r="L51" s="13">
        <f t="shared" si="15"/>
        <v>0</v>
      </c>
      <c r="M51" s="12"/>
      <c r="N51" s="57">
        <f t="shared" si="16"/>
        <v>0</v>
      </c>
      <c r="O51" s="13">
        <f t="shared" si="17"/>
        <v>0</v>
      </c>
    </row>
    <row r="52" spans="1:15" ht="12.75">
      <c r="A52" s="3"/>
      <c r="B52" s="27" t="s">
        <v>43</v>
      </c>
      <c r="C52" s="87">
        <f>IF(Forecast!C52&lt;&gt;"",Forecast!C52,"")</f>
      </c>
      <c r="D52" s="72">
        <v>0</v>
      </c>
      <c r="E52" s="10">
        <v>0</v>
      </c>
      <c r="F52" s="11">
        <f t="shared" si="12"/>
        <v>0</v>
      </c>
      <c r="G52" s="13">
        <f t="shared" si="13"/>
        <v>0</v>
      </c>
      <c r="H52" s="12"/>
      <c r="I52" s="41">
        <v>0</v>
      </c>
      <c r="J52" s="10">
        <v>0</v>
      </c>
      <c r="K52" s="11">
        <f t="shared" si="14"/>
        <v>0</v>
      </c>
      <c r="L52" s="13">
        <f t="shared" si="15"/>
        <v>0</v>
      </c>
      <c r="M52" s="12"/>
      <c r="N52" s="57">
        <f t="shared" si="16"/>
        <v>0</v>
      </c>
      <c r="O52" s="13">
        <f t="shared" si="17"/>
        <v>0</v>
      </c>
    </row>
    <row r="53" spans="1:15" ht="15.75" customHeight="1">
      <c r="A53" s="3"/>
      <c r="B53" s="28" t="s">
        <v>44</v>
      </c>
      <c r="C53" s="81"/>
      <c r="D53" s="80"/>
      <c r="E53" s="40"/>
      <c r="F53" s="29">
        <f>SUM(F45:F52)</f>
        <v>0</v>
      </c>
      <c r="G53" s="30">
        <f>SUM(G45:G52)</f>
        <v>0</v>
      </c>
      <c r="H53" s="12"/>
      <c r="I53" s="45"/>
      <c r="J53" s="40"/>
      <c r="K53" s="29">
        <f>SUM(K45:K52)</f>
        <v>0</v>
      </c>
      <c r="L53" s="30">
        <f>SUM(L45:L52)</f>
        <v>0</v>
      </c>
      <c r="M53" s="12"/>
      <c r="N53" s="59">
        <f>SUM(N45:N52)</f>
        <v>0</v>
      </c>
      <c r="O53" s="30">
        <f>SUM(O45:O52)</f>
        <v>0</v>
      </c>
    </row>
    <row r="54" spans="1:15" ht="12.75">
      <c r="A54" s="3"/>
      <c r="B54" s="27" t="s">
        <v>45</v>
      </c>
      <c r="C54" s="87">
        <f>IF(Forecast!C54&lt;&gt;"",Forecast!C54,"")</f>
      </c>
      <c r="D54" s="72">
        <v>0</v>
      </c>
      <c r="E54" s="10">
        <v>0</v>
      </c>
      <c r="F54" s="11">
        <f>IF(SUM(D54)=0,SUM($F$6*E54),SUM(D54))</f>
        <v>0</v>
      </c>
      <c r="G54" s="13">
        <f>IF($F$6=0,0,IF(F54=0,0,SUM(F54/$F$6)))</f>
        <v>0</v>
      </c>
      <c r="H54" s="12"/>
      <c r="I54" s="41">
        <v>0</v>
      </c>
      <c r="J54" s="10">
        <v>0</v>
      </c>
      <c r="K54" s="11">
        <f>IF(SUM(I54)=0,SUM($F$6*J54),SUM(I54))</f>
        <v>0</v>
      </c>
      <c r="L54" s="13">
        <f>IF($F$6=0,0,IF(K54=0,0,SUM(K54/$F$6)))</f>
        <v>0</v>
      </c>
      <c r="M54" s="12"/>
      <c r="N54" s="57">
        <f>SUM(F54+K54)</f>
        <v>0</v>
      </c>
      <c r="O54" s="13">
        <f>IF($N$6=0,0,IF(N54=0,0,SUM(N54/$N$6)))</f>
        <v>0</v>
      </c>
    </row>
    <row r="55" spans="1:15" ht="12.75">
      <c r="A55" s="3"/>
      <c r="B55" s="27" t="s">
        <v>46</v>
      </c>
      <c r="C55" s="87">
        <f>IF(Forecast!C55&lt;&gt;"",Forecast!C55,"")</f>
      </c>
      <c r="D55" s="72">
        <v>0</v>
      </c>
      <c r="E55" s="10">
        <v>0</v>
      </c>
      <c r="F55" s="11">
        <f>IF(SUM(D55)=0,SUM($F$6*E55),SUM(D55))</f>
        <v>0</v>
      </c>
      <c r="G55" s="13">
        <f>IF($F$6=0,0,IF(F55=0,0,SUM(F55/$F$6)))</f>
        <v>0</v>
      </c>
      <c r="H55" s="12"/>
      <c r="I55" s="41">
        <v>0</v>
      </c>
      <c r="J55" s="10">
        <v>0</v>
      </c>
      <c r="K55" s="11">
        <f>IF(SUM(I55)=0,SUM($F$6*J55),SUM(I55))</f>
        <v>0</v>
      </c>
      <c r="L55" s="13">
        <f>IF($F$6=0,0,IF(K55=0,0,SUM(K55/$F$6)))</f>
        <v>0</v>
      </c>
      <c r="M55" s="12"/>
      <c r="N55" s="57">
        <f>SUM(F55+K55)</f>
        <v>0</v>
      </c>
      <c r="O55" s="13">
        <f>IF($N$6=0,0,IF(N55=0,0,SUM(N55/$N$6)))</f>
        <v>0</v>
      </c>
    </row>
    <row r="56" spans="1:15" ht="12.75">
      <c r="A56" s="3"/>
      <c r="B56" s="27" t="s">
        <v>47</v>
      </c>
      <c r="C56" s="87">
        <f>IF(Forecast!C56&lt;&gt;"",Forecast!C56,"")</f>
      </c>
      <c r="D56" s="72">
        <v>0</v>
      </c>
      <c r="E56" s="10">
        <v>0</v>
      </c>
      <c r="F56" s="11">
        <f>IF(SUM(D56)=0,SUM($F$6*E56),SUM(D56))</f>
        <v>0</v>
      </c>
      <c r="G56" s="13">
        <f>IF($F$6=0,0,IF(F56=0,0,SUM(F56/$F$6)))</f>
        <v>0</v>
      </c>
      <c r="H56" s="12"/>
      <c r="I56" s="41">
        <v>0</v>
      </c>
      <c r="J56" s="10">
        <v>0</v>
      </c>
      <c r="K56" s="11">
        <f>IF(SUM(I56)=0,SUM($F$6*J56),SUM(I56))</f>
        <v>0</v>
      </c>
      <c r="L56" s="13">
        <f>IF($F$6=0,0,IF(K56=0,0,SUM(K56/$F$6)))</f>
        <v>0</v>
      </c>
      <c r="M56" s="12"/>
      <c r="N56" s="57">
        <f>SUM(F56+K56)</f>
        <v>0</v>
      </c>
      <c r="O56" s="13">
        <f>IF($N$6=0,0,IF(N56=0,0,SUM(N56/$N$6)))</f>
        <v>0</v>
      </c>
    </row>
    <row r="57" spans="1:15" ht="12.75">
      <c r="A57" s="3"/>
      <c r="B57" s="27" t="s">
        <v>48</v>
      </c>
      <c r="C57" s="87">
        <f>IF(Forecast!C57&lt;&gt;"",Forecast!C57,"")</f>
      </c>
      <c r="D57" s="72">
        <v>0</v>
      </c>
      <c r="E57" s="10">
        <v>0</v>
      </c>
      <c r="F57" s="11">
        <f>IF(SUM(D57)=0,SUM($F$6*E57),SUM(D57))</f>
        <v>0</v>
      </c>
      <c r="G57" s="13">
        <f>IF($F$6=0,0,IF(F57=0,0,SUM(F57/$F$6)))</f>
        <v>0</v>
      </c>
      <c r="H57" s="12"/>
      <c r="I57" s="41">
        <v>0</v>
      </c>
      <c r="J57" s="10">
        <v>0</v>
      </c>
      <c r="K57" s="11">
        <f>IF(SUM(I57)=0,SUM($F$6*J57),SUM(I57))</f>
        <v>0</v>
      </c>
      <c r="L57" s="13">
        <f>IF($F$6=0,0,IF(K57=0,0,SUM(K57/$F$6)))</f>
        <v>0</v>
      </c>
      <c r="M57" s="12"/>
      <c r="N57" s="57">
        <f>SUM(F57+K57)</f>
        <v>0</v>
      </c>
      <c r="O57" s="13">
        <f>IF($N$6=0,0,IF(N57=0,0,SUM(N57/$N$6)))</f>
        <v>0</v>
      </c>
    </row>
    <row r="58" spans="1:15" ht="12.75">
      <c r="A58" s="3"/>
      <c r="B58" s="31" t="s">
        <v>49</v>
      </c>
      <c r="C58" s="87">
        <f>IF(Forecast!C58&lt;&gt;"",Forecast!C58,"")</f>
      </c>
      <c r="D58" s="73">
        <v>0</v>
      </c>
      <c r="E58" s="15">
        <v>0</v>
      </c>
      <c r="F58" s="32">
        <f>IF(SUM(D58)=0,SUM($F$6*E58),SUM(D58))</f>
        <v>0</v>
      </c>
      <c r="G58" s="33">
        <f>IF($F$6=0,0,IF(F58=0,0,SUM(F58/$F$6)))</f>
        <v>0</v>
      </c>
      <c r="H58" s="12"/>
      <c r="I58" s="44">
        <v>0</v>
      </c>
      <c r="J58" s="15">
        <v>0</v>
      </c>
      <c r="K58" s="32">
        <f>IF(SUM(I58)=0,SUM($F$6*J58),SUM(I58))</f>
        <v>0</v>
      </c>
      <c r="L58" s="33">
        <f>IF($F$6=0,0,IF(K58=0,0,SUM(K58/$F$6)))</f>
        <v>0</v>
      </c>
      <c r="M58" s="12"/>
      <c r="N58" s="57">
        <f>SUM(F58+K58)</f>
        <v>0</v>
      </c>
      <c r="O58" s="33">
        <f>IF($N$6=0,0,IF(N58=0,0,SUM(N58/$N$6)))</f>
        <v>0</v>
      </c>
    </row>
    <row r="59" spans="1:15" ht="15.75" customHeight="1" thickBot="1">
      <c r="A59" s="3"/>
      <c r="B59" s="34" t="s">
        <v>50</v>
      </c>
      <c r="C59" s="82"/>
      <c r="D59" s="75"/>
      <c r="E59" s="39"/>
      <c r="F59" s="17">
        <f>SUM(F53:F58)</f>
        <v>0</v>
      </c>
      <c r="G59" s="20">
        <f>SUM(G53:G58)</f>
        <v>0</v>
      </c>
      <c r="H59" s="18"/>
      <c r="I59" s="42"/>
      <c r="J59" s="39"/>
      <c r="K59" s="17">
        <f>SUM(K53:K58)</f>
        <v>0</v>
      </c>
      <c r="L59" s="20">
        <f>SUM(L53:L58)</f>
        <v>0</v>
      </c>
      <c r="M59" s="18"/>
      <c r="N59" s="58">
        <f>SUM(N53:N58)</f>
        <v>0</v>
      </c>
      <c r="O59" s="20">
        <f>SUM(O53:O58)</f>
        <v>0</v>
      </c>
    </row>
    <row r="60" spans="1:15" ht="18.75" customHeight="1">
      <c r="A60" s="3"/>
      <c r="B60" s="132"/>
      <c r="C60" s="176" t="s">
        <v>51</v>
      </c>
      <c r="D60" s="177"/>
      <c r="E60" s="178"/>
      <c r="F60" s="23">
        <f>SUM(F21+F44+F59)</f>
        <v>0</v>
      </c>
      <c r="G60" s="51">
        <f>SUM(G21+G44+G59)</f>
        <v>0</v>
      </c>
      <c r="H60" s="12"/>
      <c r="I60" s="48"/>
      <c r="J60" s="49"/>
      <c r="K60" s="50">
        <f>SUM(K21+K44+K59)</f>
        <v>0</v>
      </c>
      <c r="L60" s="51">
        <f>SUM(L21+L44+L59)</f>
        <v>0</v>
      </c>
      <c r="M60" s="12"/>
      <c r="N60" s="35">
        <f>SUM(N21+N44+N59)</f>
        <v>0</v>
      </c>
      <c r="O60" s="36">
        <f>SUM(O21+O44+O59)</f>
        <v>0</v>
      </c>
    </row>
    <row r="61" spans="1:15" ht="18.75" customHeight="1">
      <c r="A61" s="3"/>
      <c r="B61" s="133" t="str">
        <f>Admin!A3</f>
        <v>IntactAuto.com</v>
      </c>
      <c r="C61" s="179" t="s">
        <v>52</v>
      </c>
      <c r="D61" s="180"/>
      <c r="E61" s="181"/>
      <c r="F61" s="37">
        <f>SUM(F11+F21+F44+F59)</f>
        <v>0</v>
      </c>
      <c r="G61" s="38">
        <f>SUM(G11+G21+G44+G59)</f>
        <v>0</v>
      </c>
      <c r="H61" s="12"/>
      <c r="I61" s="52"/>
      <c r="J61" s="47"/>
      <c r="K61" s="46">
        <f>SUM(K11+K21+K44+K59)</f>
        <v>0</v>
      </c>
      <c r="L61" s="38">
        <f>SUM(L11+L21+L44+L59)</f>
        <v>0</v>
      </c>
      <c r="M61" s="12"/>
      <c r="N61" s="37">
        <f>SUM(N11+N21+N44+N59)</f>
        <v>0</v>
      </c>
      <c r="O61" s="38">
        <f>SUM(O11+O21+O44+O59)</f>
        <v>0</v>
      </c>
    </row>
    <row r="62" spans="1:15" ht="18.75" customHeight="1" thickBot="1">
      <c r="A62" s="3"/>
      <c r="B62" s="135" t="str">
        <f>Admin!A4</f>
        <v>Created: 12/20/2008, © All Rights Reserved</v>
      </c>
      <c r="C62" s="182" t="s">
        <v>59</v>
      </c>
      <c r="D62" s="183"/>
      <c r="E62" s="184"/>
      <c r="F62" s="19">
        <f>SUM(F6-F61)</f>
        <v>0</v>
      </c>
      <c r="G62" s="20">
        <f>SUM(100%-G61)</f>
        <v>1</v>
      </c>
      <c r="H62" s="18"/>
      <c r="I62" s="53"/>
      <c r="J62" s="54"/>
      <c r="K62" s="17">
        <f>SUM(K6-K61)</f>
        <v>0</v>
      </c>
      <c r="L62" s="20">
        <f>SUM(100%-L61)</f>
        <v>1</v>
      </c>
      <c r="M62" s="18"/>
      <c r="N62" s="19">
        <f>SUM(N6-N61)</f>
        <v>0</v>
      </c>
      <c r="O62" s="20">
        <f>SUM(100%-O61)</f>
        <v>1</v>
      </c>
    </row>
    <row r="63" spans="2:5" ht="12.75" customHeight="1">
      <c r="B63" s="128"/>
      <c r="C63" s="134"/>
      <c r="D63" s="134"/>
      <c r="E63" s="134"/>
    </row>
  </sheetData>
  <sheetProtection password="E2F5" sheet="1" objects="1" scenarios="1" selectLockedCells="1"/>
  <mergeCells count="17">
    <mergeCell ref="C60:E60"/>
    <mergeCell ref="C61:E61"/>
    <mergeCell ref="C62:E62"/>
    <mergeCell ref="D4:G4"/>
    <mergeCell ref="D5:E5"/>
    <mergeCell ref="F5:G5"/>
    <mergeCell ref="B6:C6"/>
    <mergeCell ref="D6:E6"/>
    <mergeCell ref="F6:G6"/>
    <mergeCell ref="N4:O4"/>
    <mergeCell ref="I4:L4"/>
    <mergeCell ref="K6:L6"/>
    <mergeCell ref="N6:O6"/>
    <mergeCell ref="N5:O5"/>
    <mergeCell ref="I5:J5"/>
    <mergeCell ref="K5:L5"/>
    <mergeCell ref="I6:J6"/>
  </mergeCells>
  <dataValidations count="1">
    <dataValidation type="whole" allowBlank="1" showInputMessage="1" showErrorMessage="1" errorTitle="Input Error!" error="Only numeric values can be entered in this field!" sqref="N8:N10 N45:N52 N12:N20 K54:K58 D45:D52 F45:F52 F12:F20 D54:D58 D8:D10 F8:F10 D12:D20 F54:F58 N54:N58 I45:I52 K45:K52 K12:K20 I54:I58 I8:I10 K8:K10 I12:I20 N22:N43 D22:D43 F22:F43 I22:I43 K22:K43">
      <formula1>-999999999999</formula1>
      <formula2>9999999999999</formula2>
    </dataValidation>
  </dataValidations>
  <printOptions horizontalCentered="1" verticalCentered="1"/>
  <pageMargins left="0.25" right="0.25" top="0.25" bottom="0.25" header="0" footer="0"/>
  <pageSetup blackAndWhite="1" horizontalDpi="300" verticalDpi="300" orientation="landscape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8"/>
  </sheetPr>
  <dimension ref="A1:Q6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35.7109375" style="2" customWidth="1"/>
    <col min="3" max="3" width="6.7109375" style="2" customWidth="1"/>
    <col min="4" max="4" width="15.7109375" style="2" customWidth="1"/>
    <col min="5" max="6" width="14.7109375" style="2" customWidth="1"/>
    <col min="7" max="7" width="7.7109375" style="2" customWidth="1"/>
    <col min="8" max="8" width="1.7109375" style="2" customWidth="1"/>
    <col min="9" max="9" width="15.7109375" style="2" customWidth="1"/>
    <col min="10" max="11" width="14.7109375" style="2" customWidth="1"/>
    <col min="12" max="12" width="7.7109375" style="2" customWidth="1"/>
    <col min="13" max="13" width="1.7109375" style="2" customWidth="1"/>
    <col min="14" max="14" width="15.7109375" style="2" customWidth="1"/>
    <col min="15" max="16" width="14.7109375" style="2" customWidth="1"/>
    <col min="17" max="17" width="7.7109375" style="2" customWidth="1"/>
    <col min="18" max="16384" width="9.140625" style="2" customWidth="1"/>
  </cols>
  <sheetData>
    <row r="1" spans="1:17" ht="1.5" customHeight="1">
      <c r="A1" s="1"/>
      <c r="C1" s="1"/>
      <c r="D1" s="1"/>
      <c r="E1" s="1"/>
      <c r="F1" s="1"/>
      <c r="G1" s="1"/>
      <c r="I1" s="1"/>
      <c r="J1" s="1"/>
      <c r="K1" s="1"/>
      <c r="L1" s="1"/>
      <c r="N1" s="1"/>
      <c r="O1" s="1"/>
      <c r="P1" s="1"/>
      <c r="Q1" s="1"/>
    </row>
    <row r="2" spans="1:17" ht="23.25">
      <c r="A2" s="3"/>
      <c r="B2" s="4" t="s">
        <v>78</v>
      </c>
      <c r="C2" s="4"/>
      <c r="D2" s="4"/>
      <c r="E2" s="4"/>
      <c r="F2" s="5"/>
      <c r="G2" s="5"/>
      <c r="I2" s="4"/>
      <c r="J2" s="4"/>
      <c r="K2" s="5"/>
      <c r="L2" s="5"/>
      <c r="M2" s="86"/>
      <c r="N2" s="4"/>
      <c r="O2" s="4"/>
      <c r="P2" s="5"/>
      <c r="Q2" s="5"/>
    </row>
    <row r="3" spans="1:17" ht="10.5" customHeight="1">
      <c r="A3" s="3"/>
      <c r="B3" s="4"/>
      <c r="C3" s="4"/>
      <c r="D3" s="4"/>
      <c r="E3" s="4"/>
      <c r="F3" s="5"/>
      <c r="G3" s="5"/>
      <c r="I3" s="4"/>
      <c r="J3" s="4"/>
      <c r="K3" s="5"/>
      <c r="L3" s="5"/>
      <c r="N3" s="4"/>
      <c r="O3" s="4"/>
      <c r="P3" s="5"/>
      <c r="Q3" s="5"/>
    </row>
    <row r="4" spans="1:17" ht="16.5" thickBot="1">
      <c r="A4" s="3"/>
      <c r="B4" s="6" t="str">
        <f>IF('Instructions &amp; Notes'!I65="","",IF('Instructions &amp; Notes'!I65&lt;1,"",IF('Instructions &amp; Notes'!I65&gt;=4," ",IF('Instructions &amp; Notes'!I65=3,'Instructions &amp; Notes'!E62,IF('Instructions &amp; Notes'!I65=2,CONCATENATE("YEAR   ",'Instructions &amp; Notes'!E61),IF('Instructions &amp; Notes'!I65=1,CONCATENATE("Month: ",'Instructions &amp; Notes'!I66)))))))</f>
        <v>YEAR   2009</v>
      </c>
      <c r="C4" s="7"/>
      <c r="D4" s="168" t="str">
        <f>IF('Instructions &amp; Notes'!E52="","Variable Operations",'Instructions &amp; Notes'!E52)</f>
        <v>Variable Operations</v>
      </c>
      <c r="E4" s="168"/>
      <c r="F4" s="168"/>
      <c r="G4" s="168"/>
      <c r="I4" s="168" t="str">
        <f>IF('Instructions &amp; Notes'!E53="","Fixed Operations",'Instructions &amp; Notes'!E53)</f>
        <v>Fixed Operations</v>
      </c>
      <c r="J4" s="168"/>
      <c r="K4" s="168"/>
      <c r="L4" s="168"/>
      <c r="N4" s="198" t="str">
        <f>IF('Instructions &amp; Notes'!E54="","Total Dealership",'Instructions &amp; Notes'!E54)</f>
        <v>Total Dealership</v>
      </c>
      <c r="O4" s="198"/>
      <c r="P4" s="198"/>
      <c r="Q4" s="198"/>
    </row>
    <row r="5" spans="1:17" ht="12.75">
      <c r="A5" s="3"/>
      <c r="B5" s="7"/>
      <c r="C5" s="7"/>
      <c r="D5" s="94" t="s">
        <v>73</v>
      </c>
      <c r="E5" s="95" t="s">
        <v>74</v>
      </c>
      <c r="F5" s="194" t="s">
        <v>75</v>
      </c>
      <c r="G5" s="195"/>
      <c r="H5" s="129"/>
      <c r="I5" s="94" t="s">
        <v>73</v>
      </c>
      <c r="J5" s="95" t="s">
        <v>74</v>
      </c>
      <c r="K5" s="194" t="s">
        <v>75</v>
      </c>
      <c r="L5" s="195"/>
      <c r="M5" s="129"/>
      <c r="N5" s="94" t="s">
        <v>73</v>
      </c>
      <c r="O5" s="95" t="s">
        <v>74</v>
      </c>
      <c r="P5" s="194" t="s">
        <v>75</v>
      </c>
      <c r="Q5" s="195"/>
    </row>
    <row r="6" spans="1:17" ht="16.5" thickBot="1">
      <c r="A6" s="3"/>
      <c r="B6" s="99" t="s">
        <v>58</v>
      </c>
      <c r="C6" s="100"/>
      <c r="D6" s="101">
        <f>SUM(Forecast!F6)</f>
        <v>0</v>
      </c>
      <c r="E6" s="102">
        <f>SUM(Actual!F6)</f>
        <v>0</v>
      </c>
      <c r="F6" s="103">
        <f>IF(D6&gt;=E6,SUM(E6-D6),SUM(D6-E6)*-1)</f>
        <v>0</v>
      </c>
      <c r="G6" s="104">
        <f>IF(D6&lt;&gt;0,IF(F6&lt;&gt;0,SUM(F6/D6),0),0)</f>
        <v>0</v>
      </c>
      <c r="H6" s="129"/>
      <c r="I6" s="101">
        <f>SUM(Forecast!K6)</f>
        <v>0</v>
      </c>
      <c r="J6" s="102">
        <f>SUM(Actual!K6)</f>
        <v>0</v>
      </c>
      <c r="K6" s="103">
        <f>IF(I6&gt;=J6,SUM(J6-I6),SUM(I6-J6)*-1)</f>
        <v>0</v>
      </c>
      <c r="L6" s="104">
        <f>IF(I6&lt;&gt;0,IF(K6&lt;&gt;0,SUM(K6/I6),0),0)</f>
        <v>0</v>
      </c>
      <c r="M6" s="129"/>
      <c r="N6" s="101">
        <f>SUM(Forecast!N6)</f>
        <v>0</v>
      </c>
      <c r="O6" s="102">
        <f>SUM(Actual!N6)</f>
        <v>0</v>
      </c>
      <c r="P6" s="103">
        <f>IF(N6&gt;=O6,SUM(O6-N6),SUM(N6-O6)*-1)</f>
        <v>0</v>
      </c>
      <c r="Q6" s="104">
        <f>IF(N6&lt;&gt;0,IF(P6&lt;&gt;0,SUM(P6/N6),0),0)</f>
        <v>0</v>
      </c>
    </row>
    <row r="7" spans="1:17" ht="15.75" customHeight="1">
      <c r="A7" s="3"/>
      <c r="B7" s="8" t="s">
        <v>62</v>
      </c>
      <c r="C7" s="66" t="s">
        <v>65</v>
      </c>
      <c r="D7" s="65" t="s">
        <v>76</v>
      </c>
      <c r="E7" s="105" t="s">
        <v>77</v>
      </c>
      <c r="F7" s="106" t="s">
        <v>4</v>
      </c>
      <c r="G7" s="66" t="s">
        <v>3</v>
      </c>
      <c r="H7" s="107"/>
      <c r="I7" s="65" t="s">
        <v>76</v>
      </c>
      <c r="J7" s="105" t="s">
        <v>77</v>
      </c>
      <c r="K7" s="106" t="s">
        <v>4</v>
      </c>
      <c r="L7" s="66" t="s">
        <v>3</v>
      </c>
      <c r="M7" s="107"/>
      <c r="N7" s="65" t="s">
        <v>76</v>
      </c>
      <c r="O7" s="105" t="s">
        <v>77</v>
      </c>
      <c r="P7" s="106" t="s">
        <v>4</v>
      </c>
      <c r="Q7" s="66" t="s">
        <v>3</v>
      </c>
    </row>
    <row r="8" spans="1:17" ht="12.75">
      <c r="A8" s="3"/>
      <c r="B8" s="14" t="s">
        <v>5</v>
      </c>
      <c r="C8" s="87">
        <f>IF(Forecast!C8&lt;&gt;"",Forecast!C8,"")</f>
      </c>
      <c r="D8" s="108">
        <f>SUM(Forecast!F8)</f>
        <v>0</v>
      </c>
      <c r="E8" s="109">
        <f>SUM(Actual!F8)</f>
        <v>0</v>
      </c>
      <c r="F8" s="110">
        <f>IF(D8&gt;=E8,SUM(E8-D8),SUM(D8-E8)*-1)</f>
        <v>0</v>
      </c>
      <c r="G8" s="88">
        <f>IF(D8&lt;&gt;0,IF(F8&lt;&gt;0,SUM(F8/D8),0),0)</f>
        <v>0</v>
      </c>
      <c r="H8" s="111"/>
      <c r="I8" s="112">
        <f>SUM(Forecast!K8)</f>
        <v>0</v>
      </c>
      <c r="J8" s="113">
        <f>SUM(Actual!K8)</f>
        <v>0</v>
      </c>
      <c r="K8" s="67">
        <f>IF(I8&gt;=J8,SUM(J8-I8),SUM(I8-J8)*-1)</f>
        <v>0</v>
      </c>
      <c r="L8" s="89">
        <f>IF(I8&lt;&gt;0,IF(K8&lt;&gt;0,SUM(K8/I8),0),0)</f>
        <v>0</v>
      </c>
      <c r="M8" s="111"/>
      <c r="N8" s="108">
        <f>SUM(Forecast!N8)</f>
        <v>0</v>
      </c>
      <c r="O8" s="109">
        <f>SUM(Actual!N8)</f>
        <v>0</v>
      </c>
      <c r="P8" s="110">
        <f>IF(N8&gt;=O8,SUM(O8-N8),SUM(N8-O8)*-1)</f>
        <v>0</v>
      </c>
      <c r="Q8" s="88">
        <f>IF(N8&lt;&gt;0,IF(P8&lt;&gt;0,SUM(P8/N8),0),0)</f>
        <v>0</v>
      </c>
    </row>
    <row r="9" spans="1:17" ht="12.75">
      <c r="A9" s="3"/>
      <c r="B9" s="14" t="s">
        <v>6</v>
      </c>
      <c r="C9" s="87">
        <f>IF(Forecast!C9&lt;&gt;"",Forecast!C9,"")</f>
      </c>
      <c r="D9" s="108">
        <f>SUM(Forecast!F9)</f>
        <v>0</v>
      </c>
      <c r="E9" s="109">
        <f>SUM(Actual!F9)</f>
        <v>0</v>
      </c>
      <c r="F9" s="110">
        <f>IF(D9&gt;=E9,SUM(E9-D9),SUM(D9-E9)*-1)</f>
        <v>0</v>
      </c>
      <c r="G9" s="88">
        <f>IF(D9&lt;&gt;0,IF(F9&lt;&gt;0,SUM(F9/D9),0),0)</f>
        <v>0</v>
      </c>
      <c r="H9" s="111"/>
      <c r="I9" s="112">
        <f>SUM(Forecast!K9)</f>
        <v>0</v>
      </c>
      <c r="J9" s="113">
        <f>SUM(Actual!K9)</f>
        <v>0</v>
      </c>
      <c r="K9" s="67">
        <f>IF(I9&gt;=J9,SUM(J9-I9),SUM(I9-J9)*-1)</f>
        <v>0</v>
      </c>
      <c r="L9" s="89">
        <f>IF(I9&lt;&gt;0,IF(K9&lt;&gt;0,SUM(K9/I9),0),0)</f>
        <v>0</v>
      </c>
      <c r="M9" s="111"/>
      <c r="N9" s="108">
        <f>SUM(Forecast!N9)</f>
        <v>0</v>
      </c>
      <c r="O9" s="109">
        <f>SUM(Actual!N9)</f>
        <v>0</v>
      </c>
      <c r="P9" s="110">
        <f>IF(N9&gt;=O9,SUM(O9-N9),SUM(N9-O9)*-1)</f>
        <v>0</v>
      </c>
      <c r="Q9" s="88">
        <f>IF(N9&lt;&gt;0,IF(P9&lt;&gt;0,SUM(P9/N9),0),0)</f>
        <v>0</v>
      </c>
    </row>
    <row r="10" spans="1:17" ht="12.75">
      <c r="A10" s="3"/>
      <c r="B10" s="14" t="s">
        <v>7</v>
      </c>
      <c r="C10" s="87">
        <f>IF(Forecast!C10&lt;&gt;"",Forecast!C10,"")</f>
      </c>
      <c r="D10" s="108">
        <f>SUM(Forecast!F10)</f>
        <v>0</v>
      </c>
      <c r="E10" s="109">
        <f>SUM(Actual!F10)</f>
        <v>0</v>
      </c>
      <c r="F10" s="110">
        <f>IF(D10&gt;=E10,SUM(E10-D10),SUM(D10-E10)*-1)</f>
        <v>0</v>
      </c>
      <c r="G10" s="88">
        <f>IF(D10&lt;&gt;0,IF(F10&lt;&gt;0,SUM(F10/D10),0),0)</f>
        <v>0</v>
      </c>
      <c r="H10" s="111"/>
      <c r="I10" s="112">
        <f>SUM(Forecast!K10)</f>
        <v>0</v>
      </c>
      <c r="J10" s="113">
        <f>SUM(Actual!K10)</f>
        <v>0</v>
      </c>
      <c r="K10" s="67">
        <f>IF(I10&gt;=J10,SUM(J10-I10),SUM(I10-J10)*-1)</f>
        <v>0</v>
      </c>
      <c r="L10" s="89">
        <f>IF(I10&lt;&gt;0,IF(K10&lt;&gt;0,SUM(K10/I10),0),0)</f>
        <v>0</v>
      </c>
      <c r="M10" s="111"/>
      <c r="N10" s="108">
        <f>SUM(Forecast!N10)</f>
        <v>0</v>
      </c>
      <c r="O10" s="109">
        <f>SUM(Actual!N10)</f>
        <v>0</v>
      </c>
      <c r="P10" s="110">
        <f>IF(N10&gt;=O10,SUM(O10-N10),SUM(N10-O10)*-1)</f>
        <v>0</v>
      </c>
      <c r="Q10" s="88">
        <f>IF(N10&lt;&gt;0,IF(P10&lt;&gt;0,SUM(P10/N10),0),0)</f>
        <v>0</v>
      </c>
    </row>
    <row r="11" spans="1:17" ht="15.75" customHeight="1" thickBot="1">
      <c r="A11" s="3"/>
      <c r="B11" s="16" t="s">
        <v>61</v>
      </c>
      <c r="C11" s="71"/>
      <c r="D11" s="58">
        <f>SUM(D8:D10)</f>
        <v>0</v>
      </c>
      <c r="E11" s="19">
        <f>SUM(E8:E10)</f>
        <v>0</v>
      </c>
      <c r="F11" s="19">
        <f>SUM(F8:F10)</f>
        <v>0</v>
      </c>
      <c r="G11" s="114">
        <f aca="true" t="shared" si="0" ref="G11:G21">IF(D11&lt;&gt;0,IF(F11&lt;&gt;0,SUM(F11/D11),0),0)</f>
        <v>0</v>
      </c>
      <c r="H11" s="115"/>
      <c r="I11" s="58">
        <f>SUM(I8:I10)</f>
        <v>0</v>
      </c>
      <c r="J11" s="19">
        <f>SUM(J8:J10)</f>
        <v>0</v>
      </c>
      <c r="K11" s="19">
        <f>SUM(K8:K10)</f>
        <v>0</v>
      </c>
      <c r="L11" s="114">
        <f aca="true" t="shared" si="1" ref="L11:L21">IF(I11&lt;&gt;0,IF(K11&lt;&gt;0,SUM(K11/I11),0),0)</f>
        <v>0</v>
      </c>
      <c r="M11" s="115"/>
      <c r="N11" s="58">
        <f>SUM(N8:N10)</f>
        <v>0</v>
      </c>
      <c r="O11" s="19">
        <f>SUM(O8:O10)</f>
        <v>0</v>
      </c>
      <c r="P11" s="19">
        <f>SUM(P8:P10)</f>
        <v>0</v>
      </c>
      <c r="Q11" s="114">
        <f aca="true" t="shared" si="2" ref="Q11:Q21">IF(N11&lt;&gt;0,IF(P11&lt;&gt;0,SUM(P11/N11),0),0)</f>
        <v>0</v>
      </c>
    </row>
    <row r="12" spans="1:17" ht="12.75">
      <c r="A12" s="3"/>
      <c r="B12" s="21" t="s">
        <v>69</v>
      </c>
      <c r="C12" s="87">
        <f>IF(Forecast!C12&lt;&gt;"",Forecast!C12,"")</f>
      </c>
      <c r="D12" s="116">
        <f>SUM(Forecast!F12)</f>
        <v>0</v>
      </c>
      <c r="E12" s="117">
        <f>SUM(Actual!F12)</f>
        <v>0</v>
      </c>
      <c r="F12" s="118">
        <f aca="true" t="shared" si="3" ref="F12:F20">IF(D12&gt;=E12,SUM(E12-D12),SUM(D12-E12)*-1)</f>
        <v>0</v>
      </c>
      <c r="G12" s="93">
        <f t="shared" si="0"/>
        <v>0</v>
      </c>
      <c r="H12" s="119"/>
      <c r="I12" s="121">
        <f>SUM(Forecast!K12)</f>
        <v>0</v>
      </c>
      <c r="J12" s="122">
        <f>SUM(Actual!K12)</f>
        <v>0</v>
      </c>
      <c r="K12" s="123">
        <f aca="true" t="shared" si="4" ref="K12:K20">IF(I12&gt;=J12,SUM(J12-I12),SUM(I12-J12)*-1)</f>
        <v>0</v>
      </c>
      <c r="L12" s="90">
        <f t="shared" si="1"/>
        <v>0</v>
      </c>
      <c r="M12" s="119"/>
      <c r="N12" s="121">
        <f>SUM(Forecast!N12)</f>
        <v>0</v>
      </c>
      <c r="O12" s="122">
        <f>SUM(Actual!N12)</f>
        <v>0</v>
      </c>
      <c r="P12" s="123">
        <f>IF(N12&gt;=O12,SUM(O12-N12),SUM(N12-O12)*-1)</f>
        <v>0</v>
      </c>
      <c r="Q12" s="90">
        <f t="shared" si="2"/>
        <v>0</v>
      </c>
    </row>
    <row r="13" spans="1:17" ht="12.75">
      <c r="A13" s="3"/>
      <c r="B13" s="25" t="s">
        <v>8</v>
      </c>
      <c r="C13" s="87">
        <f>IF(Forecast!C13&lt;&gt;"",Forecast!C13,"")</f>
      </c>
      <c r="D13" s="108">
        <f>SUM(Forecast!F13)</f>
        <v>0</v>
      </c>
      <c r="E13" s="109">
        <f>SUM(Actual!F13)</f>
        <v>0</v>
      </c>
      <c r="F13" s="110">
        <f t="shared" si="3"/>
        <v>0</v>
      </c>
      <c r="G13" s="88">
        <f t="shared" si="0"/>
        <v>0</v>
      </c>
      <c r="H13" s="111"/>
      <c r="I13" s="108">
        <f>SUM(Forecast!K13)</f>
        <v>0</v>
      </c>
      <c r="J13" s="109">
        <f>SUM(Actual!K13)</f>
        <v>0</v>
      </c>
      <c r="K13" s="110">
        <f t="shared" si="4"/>
        <v>0</v>
      </c>
      <c r="L13" s="88">
        <f t="shared" si="1"/>
        <v>0</v>
      </c>
      <c r="M13" s="111"/>
      <c r="N13" s="108">
        <f>SUM(Forecast!N13)</f>
        <v>0</v>
      </c>
      <c r="O13" s="109">
        <f>SUM(Actual!N13)</f>
        <v>0</v>
      </c>
      <c r="P13" s="110">
        <f aca="true" t="shared" si="5" ref="P13:P20">IF(N13&gt;=O13,SUM(O13-N13),SUM(N13-O13)*-1)</f>
        <v>0</v>
      </c>
      <c r="Q13" s="88">
        <f t="shared" si="2"/>
        <v>0</v>
      </c>
    </row>
    <row r="14" spans="1:17" ht="12.75">
      <c r="A14" s="3"/>
      <c r="B14" s="25" t="s">
        <v>9</v>
      </c>
      <c r="C14" s="87">
        <f>IF(Forecast!C14&lt;&gt;"",Forecast!C14,"")</f>
      </c>
      <c r="D14" s="108">
        <f>SUM(Forecast!F14)</f>
        <v>0</v>
      </c>
      <c r="E14" s="109">
        <f>SUM(Actual!F14)</f>
        <v>0</v>
      </c>
      <c r="F14" s="110">
        <f t="shared" si="3"/>
        <v>0</v>
      </c>
      <c r="G14" s="88">
        <f t="shared" si="0"/>
        <v>0</v>
      </c>
      <c r="H14" s="111"/>
      <c r="I14" s="108">
        <f>SUM(Forecast!K14)</f>
        <v>0</v>
      </c>
      <c r="J14" s="109">
        <f>SUM(Actual!K14)</f>
        <v>0</v>
      </c>
      <c r="K14" s="110">
        <f t="shared" si="4"/>
        <v>0</v>
      </c>
      <c r="L14" s="88">
        <f t="shared" si="1"/>
        <v>0</v>
      </c>
      <c r="M14" s="111"/>
      <c r="N14" s="108">
        <f>SUM(Forecast!N14)</f>
        <v>0</v>
      </c>
      <c r="O14" s="109">
        <f>SUM(Actual!N14)</f>
        <v>0</v>
      </c>
      <c r="P14" s="110">
        <f t="shared" si="5"/>
        <v>0</v>
      </c>
      <c r="Q14" s="88">
        <f t="shared" si="2"/>
        <v>0</v>
      </c>
    </row>
    <row r="15" spans="1:17" ht="12.75">
      <c r="A15" s="3"/>
      <c r="B15" s="14" t="s">
        <v>10</v>
      </c>
      <c r="C15" s="87">
        <f>IF(Forecast!C15&lt;&gt;"",Forecast!C15,"")</f>
      </c>
      <c r="D15" s="108">
        <f>SUM(Forecast!F15)</f>
        <v>0</v>
      </c>
      <c r="E15" s="109">
        <f>SUM(Actual!F15)</f>
        <v>0</v>
      </c>
      <c r="F15" s="110">
        <f t="shared" si="3"/>
        <v>0</v>
      </c>
      <c r="G15" s="88">
        <f t="shared" si="0"/>
        <v>0</v>
      </c>
      <c r="H15" s="111"/>
      <c r="I15" s="108">
        <f>SUM(Forecast!K15)</f>
        <v>0</v>
      </c>
      <c r="J15" s="109">
        <f>SUM(Actual!K15)</f>
        <v>0</v>
      </c>
      <c r="K15" s="110">
        <f t="shared" si="4"/>
        <v>0</v>
      </c>
      <c r="L15" s="88">
        <f t="shared" si="1"/>
        <v>0</v>
      </c>
      <c r="M15" s="111"/>
      <c r="N15" s="108">
        <f>SUM(Forecast!N15)</f>
        <v>0</v>
      </c>
      <c r="O15" s="109">
        <f>SUM(Actual!N15)</f>
        <v>0</v>
      </c>
      <c r="P15" s="110">
        <f t="shared" si="5"/>
        <v>0</v>
      </c>
      <c r="Q15" s="88">
        <f t="shared" si="2"/>
        <v>0</v>
      </c>
    </row>
    <row r="16" spans="1:17" ht="12.75">
      <c r="A16" s="3"/>
      <c r="B16" s="14" t="s">
        <v>11</v>
      </c>
      <c r="C16" s="87">
        <f>IF(Forecast!C16&lt;&gt;"",Forecast!C16,"")</f>
      </c>
      <c r="D16" s="108">
        <f>SUM(Forecast!F16)</f>
        <v>0</v>
      </c>
      <c r="E16" s="109">
        <f>SUM(Actual!F16)</f>
        <v>0</v>
      </c>
      <c r="F16" s="110">
        <f t="shared" si="3"/>
        <v>0</v>
      </c>
      <c r="G16" s="88">
        <f t="shared" si="0"/>
        <v>0</v>
      </c>
      <c r="H16" s="111"/>
      <c r="I16" s="108">
        <f>SUM(Forecast!K16)</f>
        <v>0</v>
      </c>
      <c r="J16" s="109">
        <f>SUM(Actual!K16)</f>
        <v>0</v>
      </c>
      <c r="K16" s="110">
        <f t="shared" si="4"/>
        <v>0</v>
      </c>
      <c r="L16" s="88">
        <f t="shared" si="1"/>
        <v>0</v>
      </c>
      <c r="M16" s="111"/>
      <c r="N16" s="108">
        <f>SUM(Forecast!N16)</f>
        <v>0</v>
      </c>
      <c r="O16" s="109">
        <f>SUM(Actual!N16)</f>
        <v>0</v>
      </c>
      <c r="P16" s="110">
        <f t="shared" si="5"/>
        <v>0</v>
      </c>
      <c r="Q16" s="88">
        <f t="shared" si="2"/>
        <v>0</v>
      </c>
    </row>
    <row r="17" spans="1:17" ht="12.75">
      <c r="A17" s="3"/>
      <c r="B17" s="14" t="s">
        <v>12</v>
      </c>
      <c r="C17" s="87">
        <f>IF(Forecast!C17&lt;&gt;"",Forecast!C17,"")</f>
      </c>
      <c r="D17" s="108">
        <f>SUM(Forecast!F17)</f>
        <v>0</v>
      </c>
      <c r="E17" s="109">
        <f>SUM(Actual!F17)</f>
        <v>0</v>
      </c>
      <c r="F17" s="110">
        <f t="shared" si="3"/>
        <v>0</v>
      </c>
      <c r="G17" s="88">
        <f t="shared" si="0"/>
        <v>0</v>
      </c>
      <c r="H17" s="111"/>
      <c r="I17" s="108">
        <f>SUM(Forecast!K17)</f>
        <v>0</v>
      </c>
      <c r="J17" s="109">
        <f>SUM(Actual!K17)</f>
        <v>0</v>
      </c>
      <c r="K17" s="110">
        <f t="shared" si="4"/>
        <v>0</v>
      </c>
      <c r="L17" s="88">
        <f t="shared" si="1"/>
        <v>0</v>
      </c>
      <c r="M17" s="111"/>
      <c r="N17" s="108">
        <f>SUM(Forecast!N17)</f>
        <v>0</v>
      </c>
      <c r="O17" s="109">
        <f>SUM(Actual!N17)</f>
        <v>0</v>
      </c>
      <c r="P17" s="110">
        <f t="shared" si="5"/>
        <v>0</v>
      </c>
      <c r="Q17" s="88">
        <f t="shared" si="2"/>
        <v>0</v>
      </c>
    </row>
    <row r="18" spans="1:17" ht="12.75">
      <c r="A18" s="3"/>
      <c r="B18" s="14" t="s">
        <v>13</v>
      </c>
      <c r="C18" s="87">
        <f>IF(Forecast!C18&lt;&gt;"",Forecast!C18,"")</f>
      </c>
      <c r="D18" s="108">
        <f>SUM(Forecast!F18)</f>
        <v>0</v>
      </c>
      <c r="E18" s="109">
        <f>SUM(Actual!F18)</f>
        <v>0</v>
      </c>
      <c r="F18" s="110">
        <f t="shared" si="3"/>
        <v>0</v>
      </c>
      <c r="G18" s="88">
        <f t="shared" si="0"/>
        <v>0</v>
      </c>
      <c r="H18" s="111"/>
      <c r="I18" s="108">
        <f>SUM(Forecast!K18)</f>
        <v>0</v>
      </c>
      <c r="J18" s="109">
        <f>SUM(Actual!K18)</f>
        <v>0</v>
      </c>
      <c r="K18" s="110">
        <f t="shared" si="4"/>
        <v>0</v>
      </c>
      <c r="L18" s="88">
        <f t="shared" si="1"/>
        <v>0</v>
      </c>
      <c r="M18" s="111"/>
      <c r="N18" s="108">
        <f>SUM(Forecast!N18)</f>
        <v>0</v>
      </c>
      <c r="O18" s="109">
        <f>SUM(Actual!N18)</f>
        <v>0</v>
      </c>
      <c r="P18" s="110">
        <f t="shared" si="5"/>
        <v>0</v>
      </c>
      <c r="Q18" s="88">
        <f t="shared" si="2"/>
        <v>0</v>
      </c>
    </row>
    <row r="19" spans="1:17" ht="12.75">
      <c r="A19" s="3"/>
      <c r="B19" s="14" t="s">
        <v>14</v>
      </c>
      <c r="C19" s="87">
        <f>IF(Forecast!C19&lt;&gt;"",Forecast!C19,"")</f>
      </c>
      <c r="D19" s="108">
        <f>SUM(Forecast!F19)</f>
        <v>0</v>
      </c>
      <c r="E19" s="109">
        <f>SUM(Actual!F19)</f>
        <v>0</v>
      </c>
      <c r="F19" s="110">
        <f t="shared" si="3"/>
        <v>0</v>
      </c>
      <c r="G19" s="88">
        <f t="shared" si="0"/>
        <v>0</v>
      </c>
      <c r="H19" s="111"/>
      <c r="I19" s="108">
        <f>SUM(Forecast!K19)</f>
        <v>0</v>
      </c>
      <c r="J19" s="109">
        <f>SUM(Actual!K19)</f>
        <v>0</v>
      </c>
      <c r="K19" s="110">
        <f t="shared" si="4"/>
        <v>0</v>
      </c>
      <c r="L19" s="88">
        <f t="shared" si="1"/>
        <v>0</v>
      </c>
      <c r="M19" s="111"/>
      <c r="N19" s="108">
        <f>SUM(Forecast!N19)</f>
        <v>0</v>
      </c>
      <c r="O19" s="109">
        <f>SUM(Actual!N19)</f>
        <v>0</v>
      </c>
      <c r="P19" s="110">
        <f t="shared" si="5"/>
        <v>0</v>
      </c>
      <c r="Q19" s="88">
        <f t="shared" si="2"/>
        <v>0</v>
      </c>
    </row>
    <row r="20" spans="1:17" ht="12.75">
      <c r="A20" s="3"/>
      <c r="B20" s="14" t="s">
        <v>15</v>
      </c>
      <c r="C20" s="87">
        <f>IF(Forecast!C20&lt;&gt;"",Forecast!C20,"")</f>
      </c>
      <c r="D20" s="108">
        <f>SUM(Forecast!F20)</f>
        <v>0</v>
      </c>
      <c r="E20" s="109">
        <f>SUM(Actual!F20)</f>
        <v>0</v>
      </c>
      <c r="F20" s="110">
        <f t="shared" si="3"/>
        <v>0</v>
      </c>
      <c r="G20" s="88">
        <f t="shared" si="0"/>
        <v>0</v>
      </c>
      <c r="H20" s="111"/>
      <c r="I20" s="108">
        <f>SUM(Forecast!K20)</f>
        <v>0</v>
      </c>
      <c r="J20" s="109">
        <f>SUM(Actual!K20)</f>
        <v>0</v>
      </c>
      <c r="K20" s="110">
        <f t="shared" si="4"/>
        <v>0</v>
      </c>
      <c r="L20" s="88">
        <f t="shared" si="1"/>
        <v>0</v>
      </c>
      <c r="M20" s="111"/>
      <c r="N20" s="108">
        <f>SUM(Forecast!N20)</f>
        <v>0</v>
      </c>
      <c r="O20" s="109">
        <f>SUM(Actual!N20)</f>
        <v>0</v>
      </c>
      <c r="P20" s="110">
        <f t="shared" si="5"/>
        <v>0</v>
      </c>
      <c r="Q20" s="88">
        <f t="shared" si="2"/>
        <v>0</v>
      </c>
    </row>
    <row r="21" spans="1:17" ht="15.75" customHeight="1" thickBot="1">
      <c r="A21" s="3"/>
      <c r="B21" s="16" t="s">
        <v>60</v>
      </c>
      <c r="C21" s="77"/>
      <c r="D21" s="19">
        <f>SUM(D12:D20)</f>
        <v>0</v>
      </c>
      <c r="E21" s="19">
        <f>SUM(E12:E20)</f>
        <v>0</v>
      </c>
      <c r="F21" s="19">
        <f>SUM(F12:F20)</f>
        <v>0</v>
      </c>
      <c r="G21" s="114">
        <f t="shared" si="0"/>
        <v>0</v>
      </c>
      <c r="H21" s="115"/>
      <c r="I21" s="58">
        <f>SUM(I12:I20)</f>
        <v>0</v>
      </c>
      <c r="J21" s="19">
        <f>SUM(J12:J20)</f>
        <v>0</v>
      </c>
      <c r="K21" s="19">
        <f>SUM(K12:K20)</f>
        <v>0</v>
      </c>
      <c r="L21" s="114">
        <f t="shared" si="1"/>
        <v>0</v>
      </c>
      <c r="M21" s="115"/>
      <c r="N21" s="58">
        <f>SUM(N12:N20)</f>
        <v>0</v>
      </c>
      <c r="O21" s="19">
        <f>SUM(O12:O20)</f>
        <v>0</v>
      </c>
      <c r="P21" s="19">
        <f>SUM(P12:P20)</f>
        <v>0</v>
      </c>
      <c r="Q21" s="114">
        <f t="shared" si="2"/>
        <v>0</v>
      </c>
    </row>
    <row r="22" spans="1:17" ht="12.75">
      <c r="A22" s="3"/>
      <c r="B22" s="79" t="s">
        <v>16</v>
      </c>
      <c r="C22" s="92">
        <f>IF(Forecast!C22&lt;&gt;"",Forecast!C22,"")</f>
      </c>
      <c r="D22" s="121">
        <f>SUM(Forecast!F22)</f>
        <v>0</v>
      </c>
      <c r="E22" s="122">
        <f>SUM(Actual!F22)</f>
        <v>0</v>
      </c>
      <c r="F22" s="123">
        <f>IF(D22&gt;=E22,SUM(E22-D22),SUM(D22-E22)*-1)</f>
        <v>0</v>
      </c>
      <c r="G22" s="90">
        <f>IF(D22&lt;&gt;0,IF(F22&lt;&gt;0,SUM(F22/D22),0),0)</f>
        <v>0</v>
      </c>
      <c r="H22" s="119"/>
      <c r="I22" s="121">
        <f>SUM(Forecast!K22)</f>
        <v>0</v>
      </c>
      <c r="J22" s="122">
        <f>SUM(Actual!K22)</f>
        <v>0</v>
      </c>
      <c r="K22" s="123">
        <f aca="true" t="shared" si="6" ref="K22:K43">IF(I22&gt;=J22,SUM(J22-I22),SUM(I22-J22)*-1)</f>
        <v>0</v>
      </c>
      <c r="L22" s="90">
        <f aca="true" t="shared" si="7" ref="L22:L44">IF(I22&lt;&gt;0,IF(K22&lt;&gt;0,SUM(K22/I22),0),0)</f>
        <v>0</v>
      </c>
      <c r="M22" s="119"/>
      <c r="N22" s="108">
        <f>SUM(Forecast!N22)</f>
        <v>0</v>
      </c>
      <c r="O22" s="109">
        <f>SUM(Actual!N22)</f>
        <v>0</v>
      </c>
      <c r="P22" s="110">
        <f aca="true" t="shared" si="8" ref="P22:P43">IF(N22&gt;=O22,SUM(O22-N22),SUM(N22-O22)*-1)</f>
        <v>0</v>
      </c>
      <c r="Q22" s="90">
        <f aca="true" t="shared" si="9" ref="Q22:Q44">IF(N22&lt;&gt;0,IF(P22&lt;&gt;0,SUM(P22/N22),0),0)</f>
        <v>0</v>
      </c>
    </row>
    <row r="23" spans="1:17" ht="12.75">
      <c r="A23" s="3"/>
      <c r="B23" s="27" t="s">
        <v>17</v>
      </c>
      <c r="C23" s="92">
        <f>IF(Forecast!C23&lt;&gt;"",Forecast!C23,"")</f>
      </c>
      <c r="D23" s="108">
        <f>SUM(Forecast!F23)</f>
        <v>0</v>
      </c>
      <c r="E23" s="109">
        <f>SUM(Actual!F23)</f>
        <v>0</v>
      </c>
      <c r="F23" s="110">
        <f>IF(D23&gt;=E23,SUM(E23-D23),SUM(D23-E23)*-1)</f>
        <v>0</v>
      </c>
      <c r="G23" s="88">
        <f>IF(D23&lt;&gt;0,IF(F23&lt;&gt;0,SUM(F23/D23),0),0)</f>
        <v>0</v>
      </c>
      <c r="H23" s="111"/>
      <c r="I23" s="108">
        <f>SUM(Forecast!K23)</f>
        <v>0</v>
      </c>
      <c r="J23" s="109">
        <f>SUM(Actual!K23)</f>
        <v>0</v>
      </c>
      <c r="K23" s="110">
        <f t="shared" si="6"/>
        <v>0</v>
      </c>
      <c r="L23" s="88">
        <f t="shared" si="7"/>
        <v>0</v>
      </c>
      <c r="M23" s="111"/>
      <c r="N23" s="108">
        <f>SUM(Forecast!N23)</f>
        <v>0</v>
      </c>
      <c r="O23" s="109">
        <f>SUM(Actual!N23)</f>
        <v>0</v>
      </c>
      <c r="P23" s="110">
        <f t="shared" si="8"/>
        <v>0</v>
      </c>
      <c r="Q23" s="88">
        <f t="shared" si="9"/>
        <v>0</v>
      </c>
    </row>
    <row r="24" spans="1:17" ht="12.75">
      <c r="A24" s="3"/>
      <c r="B24" s="27" t="s">
        <v>18</v>
      </c>
      <c r="C24" s="92">
        <f>IF(Forecast!C24&lt;&gt;"",Forecast!C24,"")</f>
      </c>
      <c r="D24" s="108">
        <f>SUM(Forecast!F24)</f>
        <v>0</v>
      </c>
      <c r="E24" s="109">
        <f>SUM(Actual!F24)</f>
        <v>0</v>
      </c>
      <c r="F24" s="110">
        <f aca="true" t="shared" si="10" ref="F24:F43">IF(D24&gt;=E24,SUM(E24-D24),SUM(D24-E24)*-1)</f>
        <v>0</v>
      </c>
      <c r="G24" s="88">
        <f aca="true" t="shared" si="11" ref="G24:G44">IF(D24&lt;&gt;0,IF(F24&lt;&gt;0,SUM(F24/D24),0),0)</f>
        <v>0</v>
      </c>
      <c r="H24" s="111"/>
      <c r="I24" s="108">
        <f>SUM(Forecast!K24)</f>
        <v>0</v>
      </c>
      <c r="J24" s="109">
        <f>SUM(Actual!K24)</f>
        <v>0</v>
      </c>
      <c r="K24" s="110">
        <f t="shared" si="6"/>
        <v>0</v>
      </c>
      <c r="L24" s="88">
        <f t="shared" si="7"/>
        <v>0</v>
      </c>
      <c r="M24" s="111"/>
      <c r="N24" s="108">
        <f>SUM(Forecast!N24)</f>
        <v>0</v>
      </c>
      <c r="O24" s="109">
        <f>SUM(Actual!N24)</f>
        <v>0</v>
      </c>
      <c r="P24" s="110">
        <f t="shared" si="8"/>
        <v>0</v>
      </c>
      <c r="Q24" s="88">
        <f t="shared" si="9"/>
        <v>0</v>
      </c>
    </row>
    <row r="25" spans="1:17" ht="12.75">
      <c r="A25" s="3"/>
      <c r="B25" s="27" t="s">
        <v>19</v>
      </c>
      <c r="C25" s="92">
        <f>IF(Forecast!C25&lt;&gt;"",Forecast!C25,"")</f>
      </c>
      <c r="D25" s="108">
        <f>SUM(Forecast!F25)</f>
        <v>0</v>
      </c>
      <c r="E25" s="109">
        <f>SUM(Actual!F25)</f>
        <v>0</v>
      </c>
      <c r="F25" s="110">
        <f t="shared" si="10"/>
        <v>0</v>
      </c>
      <c r="G25" s="88">
        <f t="shared" si="11"/>
        <v>0</v>
      </c>
      <c r="H25" s="111"/>
      <c r="I25" s="108">
        <f>SUM(Forecast!K25)</f>
        <v>0</v>
      </c>
      <c r="J25" s="109">
        <f>SUM(Actual!K25)</f>
        <v>0</v>
      </c>
      <c r="K25" s="110">
        <f t="shared" si="6"/>
        <v>0</v>
      </c>
      <c r="L25" s="88">
        <f t="shared" si="7"/>
        <v>0</v>
      </c>
      <c r="M25" s="111"/>
      <c r="N25" s="108">
        <f>SUM(Forecast!N25)</f>
        <v>0</v>
      </c>
      <c r="O25" s="109">
        <f>SUM(Actual!N25)</f>
        <v>0</v>
      </c>
      <c r="P25" s="110">
        <f t="shared" si="8"/>
        <v>0</v>
      </c>
      <c r="Q25" s="88">
        <f t="shared" si="9"/>
        <v>0</v>
      </c>
    </row>
    <row r="26" spans="1:17" ht="12.75">
      <c r="A26" s="3"/>
      <c r="B26" s="27" t="s">
        <v>70</v>
      </c>
      <c r="C26" s="92">
        <f>IF(Forecast!C26&lt;&gt;"",Forecast!C26,"")</f>
      </c>
      <c r="D26" s="108">
        <f>SUM(Forecast!F26)</f>
        <v>0</v>
      </c>
      <c r="E26" s="109">
        <f>SUM(Actual!F26)</f>
        <v>0</v>
      </c>
      <c r="F26" s="110">
        <f t="shared" si="10"/>
        <v>0</v>
      </c>
      <c r="G26" s="88">
        <f t="shared" si="11"/>
        <v>0</v>
      </c>
      <c r="H26" s="111"/>
      <c r="I26" s="108">
        <f>SUM(Forecast!K26)</f>
        <v>0</v>
      </c>
      <c r="J26" s="109">
        <f>SUM(Actual!K26)</f>
        <v>0</v>
      </c>
      <c r="K26" s="110">
        <f t="shared" si="6"/>
        <v>0</v>
      </c>
      <c r="L26" s="88">
        <f t="shared" si="7"/>
        <v>0</v>
      </c>
      <c r="M26" s="111"/>
      <c r="N26" s="108">
        <f>SUM(Forecast!N26)</f>
        <v>0</v>
      </c>
      <c r="O26" s="109">
        <f>SUM(Actual!N26)</f>
        <v>0</v>
      </c>
      <c r="P26" s="110">
        <f t="shared" si="8"/>
        <v>0</v>
      </c>
      <c r="Q26" s="88">
        <f t="shared" si="9"/>
        <v>0</v>
      </c>
    </row>
    <row r="27" spans="1:17" ht="12.75">
      <c r="A27" s="3"/>
      <c r="B27" s="27" t="s">
        <v>20</v>
      </c>
      <c r="C27" s="92">
        <f>IF(Forecast!C27&lt;&gt;"",Forecast!C27,"")</f>
      </c>
      <c r="D27" s="108">
        <f>SUM(Forecast!F27)</f>
        <v>0</v>
      </c>
      <c r="E27" s="109">
        <f>SUM(Actual!F27)</f>
        <v>0</v>
      </c>
      <c r="F27" s="110">
        <f t="shared" si="10"/>
        <v>0</v>
      </c>
      <c r="G27" s="88">
        <f t="shared" si="11"/>
        <v>0</v>
      </c>
      <c r="H27" s="111"/>
      <c r="I27" s="108">
        <f>SUM(Forecast!K27)</f>
        <v>0</v>
      </c>
      <c r="J27" s="109">
        <f>SUM(Actual!K27)</f>
        <v>0</v>
      </c>
      <c r="K27" s="110">
        <f t="shared" si="6"/>
        <v>0</v>
      </c>
      <c r="L27" s="88">
        <f t="shared" si="7"/>
        <v>0</v>
      </c>
      <c r="M27" s="111"/>
      <c r="N27" s="108">
        <f>SUM(Forecast!N27)</f>
        <v>0</v>
      </c>
      <c r="O27" s="109">
        <f>SUM(Actual!N27)</f>
        <v>0</v>
      </c>
      <c r="P27" s="110">
        <f t="shared" si="8"/>
        <v>0</v>
      </c>
      <c r="Q27" s="88">
        <f t="shared" si="9"/>
        <v>0</v>
      </c>
    </row>
    <row r="28" spans="1:17" ht="12.75">
      <c r="A28" s="3"/>
      <c r="B28" s="27" t="s">
        <v>21</v>
      </c>
      <c r="C28" s="92">
        <f>IF(Forecast!C28&lt;&gt;"",Forecast!C28,"")</f>
      </c>
      <c r="D28" s="108">
        <f>SUM(Forecast!F28)</f>
        <v>0</v>
      </c>
      <c r="E28" s="109">
        <f>SUM(Actual!F28)</f>
        <v>0</v>
      </c>
      <c r="F28" s="110">
        <f t="shared" si="10"/>
        <v>0</v>
      </c>
      <c r="G28" s="88">
        <f t="shared" si="11"/>
        <v>0</v>
      </c>
      <c r="H28" s="111"/>
      <c r="I28" s="108">
        <f>SUM(Forecast!K28)</f>
        <v>0</v>
      </c>
      <c r="J28" s="109">
        <f>SUM(Actual!K28)</f>
        <v>0</v>
      </c>
      <c r="K28" s="110">
        <f t="shared" si="6"/>
        <v>0</v>
      </c>
      <c r="L28" s="88">
        <f t="shared" si="7"/>
        <v>0</v>
      </c>
      <c r="M28" s="111"/>
      <c r="N28" s="108">
        <f>SUM(Forecast!N28)</f>
        <v>0</v>
      </c>
      <c r="O28" s="109">
        <f>SUM(Actual!N28)</f>
        <v>0</v>
      </c>
      <c r="P28" s="110">
        <f t="shared" si="8"/>
        <v>0</v>
      </c>
      <c r="Q28" s="88">
        <f t="shared" si="9"/>
        <v>0</v>
      </c>
    </row>
    <row r="29" spans="1:17" ht="12.75">
      <c r="A29" s="3"/>
      <c r="B29" s="27" t="s">
        <v>64</v>
      </c>
      <c r="C29" s="92">
        <f>IF(Forecast!C29&lt;&gt;"",Forecast!C29,"")</f>
      </c>
      <c r="D29" s="112">
        <f>SUM(Forecast!F29)</f>
        <v>0</v>
      </c>
      <c r="E29" s="113">
        <f>SUM(Actual!F29)</f>
        <v>0</v>
      </c>
      <c r="F29" s="67">
        <f t="shared" si="10"/>
        <v>0</v>
      </c>
      <c r="G29" s="89">
        <f t="shared" si="11"/>
        <v>0</v>
      </c>
      <c r="H29" s="111"/>
      <c r="I29" s="108">
        <f>SUM(Forecast!K29)</f>
        <v>0</v>
      </c>
      <c r="J29" s="109">
        <f>SUM(Actual!K29)</f>
        <v>0</v>
      </c>
      <c r="K29" s="110">
        <f>IF(I29&gt;=J29,SUM(J29-I29),SUM(I29-J29)*-1)</f>
        <v>0</v>
      </c>
      <c r="L29" s="88">
        <f>IF(I29&lt;&gt;0,IF(K29&lt;&gt;0,SUM(K29/I29),0),0)</f>
        <v>0</v>
      </c>
      <c r="M29" s="111"/>
      <c r="N29" s="108">
        <f>SUM(Forecast!N29)</f>
        <v>0</v>
      </c>
      <c r="O29" s="109">
        <f>SUM(Actual!N29)</f>
        <v>0</v>
      </c>
      <c r="P29" s="110">
        <f t="shared" si="8"/>
        <v>0</v>
      </c>
      <c r="Q29" s="88">
        <f t="shared" si="9"/>
        <v>0</v>
      </c>
    </row>
    <row r="30" spans="1:17" ht="12.75">
      <c r="A30" s="3"/>
      <c r="B30" s="27" t="s">
        <v>22</v>
      </c>
      <c r="C30" s="92">
        <f>IF(Forecast!C30&lt;&gt;"",Forecast!C30,"")</f>
      </c>
      <c r="D30" s="108">
        <f>SUM(Forecast!F30)</f>
        <v>0</v>
      </c>
      <c r="E30" s="109">
        <f>SUM(Actual!F30)</f>
        <v>0</v>
      </c>
      <c r="F30" s="110">
        <f t="shared" si="10"/>
        <v>0</v>
      </c>
      <c r="G30" s="88">
        <f t="shared" si="11"/>
        <v>0</v>
      </c>
      <c r="H30" s="111"/>
      <c r="I30" s="108">
        <f>SUM(Forecast!K30)</f>
        <v>0</v>
      </c>
      <c r="J30" s="109">
        <f>SUM(Actual!K30)</f>
        <v>0</v>
      </c>
      <c r="K30" s="110">
        <f t="shared" si="6"/>
        <v>0</v>
      </c>
      <c r="L30" s="88">
        <f t="shared" si="7"/>
        <v>0</v>
      </c>
      <c r="M30" s="111"/>
      <c r="N30" s="108">
        <f>SUM(Forecast!N30)</f>
        <v>0</v>
      </c>
      <c r="O30" s="109">
        <f>SUM(Actual!N30)</f>
        <v>0</v>
      </c>
      <c r="P30" s="110">
        <f t="shared" si="8"/>
        <v>0</v>
      </c>
      <c r="Q30" s="88">
        <f t="shared" si="9"/>
        <v>0</v>
      </c>
    </row>
    <row r="31" spans="1:17" ht="12.75">
      <c r="A31" s="3"/>
      <c r="B31" s="27" t="s">
        <v>23</v>
      </c>
      <c r="C31" s="92">
        <f>IF(Forecast!C31&lt;&gt;"",Forecast!C31,"")</f>
      </c>
      <c r="D31" s="108">
        <f>SUM(Forecast!F31)</f>
        <v>0</v>
      </c>
      <c r="E31" s="109">
        <f>SUM(Actual!F31)</f>
        <v>0</v>
      </c>
      <c r="F31" s="110">
        <f t="shared" si="10"/>
        <v>0</v>
      </c>
      <c r="G31" s="88">
        <f t="shared" si="11"/>
        <v>0</v>
      </c>
      <c r="H31" s="111"/>
      <c r="I31" s="108">
        <f>SUM(Forecast!K31)</f>
        <v>0</v>
      </c>
      <c r="J31" s="109">
        <f>SUM(Actual!K31)</f>
        <v>0</v>
      </c>
      <c r="K31" s="110">
        <f t="shared" si="6"/>
        <v>0</v>
      </c>
      <c r="L31" s="88">
        <f t="shared" si="7"/>
        <v>0</v>
      </c>
      <c r="M31" s="111"/>
      <c r="N31" s="108">
        <f>SUM(Forecast!N31)</f>
        <v>0</v>
      </c>
      <c r="O31" s="109">
        <f>SUM(Actual!N31)</f>
        <v>0</v>
      </c>
      <c r="P31" s="110">
        <f t="shared" si="8"/>
        <v>0</v>
      </c>
      <c r="Q31" s="88">
        <f t="shared" si="9"/>
        <v>0</v>
      </c>
    </row>
    <row r="32" spans="1:17" ht="12.75">
      <c r="A32" s="3"/>
      <c r="B32" s="27" t="s">
        <v>24</v>
      </c>
      <c r="C32" s="92">
        <f>IF(Forecast!C32&lt;&gt;"",Forecast!C32,"")</f>
      </c>
      <c r="D32" s="108">
        <f>SUM(Forecast!F32)</f>
        <v>0</v>
      </c>
      <c r="E32" s="109">
        <f>SUM(Actual!F32)</f>
        <v>0</v>
      </c>
      <c r="F32" s="110">
        <f t="shared" si="10"/>
        <v>0</v>
      </c>
      <c r="G32" s="88">
        <f t="shared" si="11"/>
        <v>0</v>
      </c>
      <c r="H32" s="111"/>
      <c r="I32" s="108">
        <f>SUM(Forecast!K32)</f>
        <v>0</v>
      </c>
      <c r="J32" s="109">
        <f>SUM(Actual!K32)</f>
        <v>0</v>
      </c>
      <c r="K32" s="110">
        <f t="shared" si="6"/>
        <v>0</v>
      </c>
      <c r="L32" s="88">
        <f t="shared" si="7"/>
        <v>0</v>
      </c>
      <c r="M32" s="111"/>
      <c r="N32" s="108">
        <f>SUM(Forecast!N32)</f>
        <v>0</v>
      </c>
      <c r="O32" s="109">
        <f>SUM(Actual!N32)</f>
        <v>0</v>
      </c>
      <c r="P32" s="110">
        <f t="shared" si="8"/>
        <v>0</v>
      </c>
      <c r="Q32" s="88">
        <f t="shared" si="9"/>
        <v>0</v>
      </c>
    </row>
    <row r="33" spans="1:17" ht="12.75">
      <c r="A33" s="3"/>
      <c r="B33" s="27" t="s">
        <v>25</v>
      </c>
      <c r="C33" s="92">
        <f>IF(Forecast!C33&lt;&gt;"",Forecast!C33,"")</f>
      </c>
      <c r="D33" s="108">
        <f>SUM(Forecast!F33)</f>
        <v>0</v>
      </c>
      <c r="E33" s="109">
        <f>SUM(Actual!F33)</f>
        <v>0</v>
      </c>
      <c r="F33" s="110">
        <f t="shared" si="10"/>
        <v>0</v>
      </c>
      <c r="G33" s="88">
        <f t="shared" si="11"/>
        <v>0</v>
      </c>
      <c r="H33" s="111"/>
      <c r="I33" s="108">
        <f>SUM(Forecast!K33)</f>
        <v>0</v>
      </c>
      <c r="J33" s="109">
        <f>SUM(Actual!K33)</f>
        <v>0</v>
      </c>
      <c r="K33" s="110">
        <f t="shared" si="6"/>
        <v>0</v>
      </c>
      <c r="L33" s="88">
        <f t="shared" si="7"/>
        <v>0</v>
      </c>
      <c r="M33" s="111"/>
      <c r="N33" s="108">
        <f>SUM(Forecast!N33)</f>
        <v>0</v>
      </c>
      <c r="O33" s="109">
        <f>SUM(Actual!N33)</f>
        <v>0</v>
      </c>
      <c r="P33" s="110">
        <f t="shared" si="8"/>
        <v>0</v>
      </c>
      <c r="Q33" s="88">
        <f t="shared" si="9"/>
        <v>0</v>
      </c>
    </row>
    <row r="34" spans="1:17" ht="12.75">
      <c r="A34" s="3"/>
      <c r="B34" s="27" t="s">
        <v>26</v>
      </c>
      <c r="C34" s="92">
        <f>IF(Forecast!C34&lt;&gt;"",Forecast!C34,"")</f>
      </c>
      <c r="D34" s="108">
        <f>SUM(Forecast!F34)</f>
        <v>0</v>
      </c>
      <c r="E34" s="109">
        <f>SUM(Actual!F34)</f>
        <v>0</v>
      </c>
      <c r="F34" s="110">
        <f t="shared" si="10"/>
        <v>0</v>
      </c>
      <c r="G34" s="88">
        <f t="shared" si="11"/>
        <v>0</v>
      </c>
      <c r="H34" s="111"/>
      <c r="I34" s="108">
        <f>SUM(Forecast!K34)</f>
        <v>0</v>
      </c>
      <c r="J34" s="109">
        <f>SUM(Actual!K34)</f>
        <v>0</v>
      </c>
      <c r="K34" s="110">
        <f t="shared" si="6"/>
        <v>0</v>
      </c>
      <c r="L34" s="88">
        <f t="shared" si="7"/>
        <v>0</v>
      </c>
      <c r="M34" s="111"/>
      <c r="N34" s="108">
        <f>SUM(Forecast!N34)</f>
        <v>0</v>
      </c>
      <c r="O34" s="109">
        <f>SUM(Actual!N34)</f>
        <v>0</v>
      </c>
      <c r="P34" s="110">
        <f t="shared" si="8"/>
        <v>0</v>
      </c>
      <c r="Q34" s="88">
        <f t="shared" si="9"/>
        <v>0</v>
      </c>
    </row>
    <row r="35" spans="1:17" ht="12.75">
      <c r="A35" s="3"/>
      <c r="B35" s="27" t="s">
        <v>27</v>
      </c>
      <c r="C35" s="92">
        <f>IF(Forecast!C35&lt;&gt;"",Forecast!C35,"")</f>
      </c>
      <c r="D35" s="108">
        <f>SUM(Forecast!F35)</f>
        <v>0</v>
      </c>
      <c r="E35" s="109">
        <f>SUM(Actual!F35)</f>
        <v>0</v>
      </c>
      <c r="F35" s="110">
        <f t="shared" si="10"/>
        <v>0</v>
      </c>
      <c r="G35" s="88">
        <f t="shared" si="11"/>
        <v>0</v>
      </c>
      <c r="H35" s="111"/>
      <c r="I35" s="108">
        <f>SUM(Forecast!K35)</f>
        <v>0</v>
      </c>
      <c r="J35" s="109">
        <f>SUM(Actual!K35)</f>
        <v>0</v>
      </c>
      <c r="K35" s="110">
        <f t="shared" si="6"/>
        <v>0</v>
      </c>
      <c r="L35" s="88">
        <f t="shared" si="7"/>
        <v>0</v>
      </c>
      <c r="M35" s="111"/>
      <c r="N35" s="108">
        <f>SUM(Forecast!N35)</f>
        <v>0</v>
      </c>
      <c r="O35" s="109">
        <f>SUM(Actual!N35)</f>
        <v>0</v>
      </c>
      <c r="P35" s="110">
        <f t="shared" si="8"/>
        <v>0</v>
      </c>
      <c r="Q35" s="88">
        <f t="shared" si="9"/>
        <v>0</v>
      </c>
    </row>
    <row r="36" spans="1:17" ht="12.75">
      <c r="A36" s="3"/>
      <c r="B36" s="27" t="s">
        <v>28</v>
      </c>
      <c r="C36" s="92">
        <f>IF(Forecast!C36&lt;&gt;"",Forecast!C36,"")</f>
      </c>
      <c r="D36" s="108">
        <f>SUM(Forecast!F36)</f>
        <v>0</v>
      </c>
      <c r="E36" s="109">
        <f>SUM(Actual!F36)</f>
        <v>0</v>
      </c>
      <c r="F36" s="110">
        <f t="shared" si="10"/>
        <v>0</v>
      </c>
      <c r="G36" s="88">
        <f t="shared" si="11"/>
        <v>0</v>
      </c>
      <c r="H36" s="111"/>
      <c r="I36" s="108">
        <f>SUM(Forecast!K36)</f>
        <v>0</v>
      </c>
      <c r="J36" s="109">
        <f>SUM(Actual!K36)</f>
        <v>0</v>
      </c>
      <c r="K36" s="110">
        <f t="shared" si="6"/>
        <v>0</v>
      </c>
      <c r="L36" s="88">
        <f t="shared" si="7"/>
        <v>0</v>
      </c>
      <c r="M36" s="111"/>
      <c r="N36" s="108">
        <f>SUM(Forecast!N36)</f>
        <v>0</v>
      </c>
      <c r="O36" s="109">
        <f>SUM(Actual!N36)</f>
        <v>0</v>
      </c>
      <c r="P36" s="110">
        <f t="shared" si="8"/>
        <v>0</v>
      </c>
      <c r="Q36" s="88">
        <f t="shared" si="9"/>
        <v>0</v>
      </c>
    </row>
    <row r="37" spans="1:17" ht="12.75">
      <c r="A37" s="3"/>
      <c r="B37" s="27" t="s">
        <v>29</v>
      </c>
      <c r="C37" s="92">
        <f>IF(Forecast!C37&lt;&gt;"",Forecast!C37,"")</f>
      </c>
      <c r="D37" s="108">
        <f>SUM(Forecast!F37)</f>
        <v>0</v>
      </c>
      <c r="E37" s="109">
        <f>SUM(Actual!F37)</f>
        <v>0</v>
      </c>
      <c r="F37" s="110">
        <f t="shared" si="10"/>
        <v>0</v>
      </c>
      <c r="G37" s="88">
        <f t="shared" si="11"/>
        <v>0</v>
      </c>
      <c r="H37" s="111"/>
      <c r="I37" s="108">
        <f>SUM(Forecast!K37)</f>
        <v>0</v>
      </c>
      <c r="J37" s="109">
        <f>SUM(Actual!K37)</f>
        <v>0</v>
      </c>
      <c r="K37" s="110">
        <f t="shared" si="6"/>
        <v>0</v>
      </c>
      <c r="L37" s="88">
        <f t="shared" si="7"/>
        <v>0</v>
      </c>
      <c r="M37" s="111"/>
      <c r="N37" s="108">
        <f>SUM(Forecast!N37)</f>
        <v>0</v>
      </c>
      <c r="O37" s="109">
        <f>SUM(Actual!N37)</f>
        <v>0</v>
      </c>
      <c r="P37" s="110">
        <f t="shared" si="8"/>
        <v>0</v>
      </c>
      <c r="Q37" s="88">
        <f t="shared" si="9"/>
        <v>0</v>
      </c>
    </row>
    <row r="38" spans="1:17" ht="12.75">
      <c r="A38" s="3"/>
      <c r="B38" s="27" t="s">
        <v>30</v>
      </c>
      <c r="C38" s="92">
        <f>IF(Forecast!C38&lt;&gt;"",Forecast!C38,"")</f>
      </c>
      <c r="D38" s="108">
        <f>SUM(Forecast!F38)</f>
        <v>0</v>
      </c>
      <c r="E38" s="109">
        <f>SUM(Actual!F38)</f>
        <v>0</v>
      </c>
      <c r="F38" s="110">
        <f t="shared" si="10"/>
        <v>0</v>
      </c>
      <c r="G38" s="88">
        <f t="shared" si="11"/>
        <v>0</v>
      </c>
      <c r="H38" s="111"/>
      <c r="I38" s="108">
        <f>SUM(Forecast!K38)</f>
        <v>0</v>
      </c>
      <c r="J38" s="109">
        <f>SUM(Actual!K38)</f>
        <v>0</v>
      </c>
      <c r="K38" s="110">
        <f t="shared" si="6"/>
        <v>0</v>
      </c>
      <c r="L38" s="88">
        <f t="shared" si="7"/>
        <v>0</v>
      </c>
      <c r="M38" s="111"/>
      <c r="N38" s="108">
        <f>SUM(Forecast!N38)</f>
        <v>0</v>
      </c>
      <c r="O38" s="109">
        <f>SUM(Actual!N38)</f>
        <v>0</v>
      </c>
      <c r="P38" s="110">
        <f t="shared" si="8"/>
        <v>0</v>
      </c>
      <c r="Q38" s="88">
        <f t="shared" si="9"/>
        <v>0</v>
      </c>
    </row>
    <row r="39" spans="1:17" ht="12.75">
      <c r="A39" s="3"/>
      <c r="B39" s="27" t="s">
        <v>31</v>
      </c>
      <c r="C39" s="92">
        <f>IF(Forecast!C39&lt;&gt;"",Forecast!C39,"")</f>
      </c>
      <c r="D39" s="108">
        <f>SUM(Forecast!F39)</f>
        <v>0</v>
      </c>
      <c r="E39" s="109">
        <f>SUM(Actual!F39)</f>
        <v>0</v>
      </c>
      <c r="F39" s="110">
        <f t="shared" si="10"/>
        <v>0</v>
      </c>
      <c r="G39" s="88">
        <f t="shared" si="11"/>
        <v>0</v>
      </c>
      <c r="H39" s="111"/>
      <c r="I39" s="108">
        <f>SUM(Forecast!K39)</f>
        <v>0</v>
      </c>
      <c r="J39" s="109">
        <f>SUM(Actual!K39)</f>
        <v>0</v>
      </c>
      <c r="K39" s="110">
        <f t="shared" si="6"/>
        <v>0</v>
      </c>
      <c r="L39" s="88">
        <f t="shared" si="7"/>
        <v>0</v>
      </c>
      <c r="M39" s="111"/>
      <c r="N39" s="108">
        <f>SUM(Forecast!N39)</f>
        <v>0</v>
      </c>
      <c r="O39" s="109">
        <f>SUM(Actual!N39)</f>
        <v>0</v>
      </c>
      <c r="P39" s="110">
        <f t="shared" si="8"/>
        <v>0</v>
      </c>
      <c r="Q39" s="88">
        <f t="shared" si="9"/>
        <v>0</v>
      </c>
    </row>
    <row r="40" spans="1:17" ht="12.75">
      <c r="A40" s="3"/>
      <c r="B40" s="27" t="s">
        <v>32</v>
      </c>
      <c r="C40" s="92">
        <f>IF(Forecast!C40&lt;&gt;"",Forecast!C40,"")</f>
      </c>
      <c r="D40" s="108">
        <f>SUM(Forecast!F40)</f>
        <v>0</v>
      </c>
      <c r="E40" s="109">
        <f>SUM(Actual!F40)</f>
        <v>0</v>
      </c>
      <c r="F40" s="110">
        <f t="shared" si="10"/>
        <v>0</v>
      </c>
      <c r="G40" s="88">
        <f t="shared" si="11"/>
        <v>0</v>
      </c>
      <c r="H40" s="111"/>
      <c r="I40" s="108">
        <f>SUM(Forecast!K40)</f>
        <v>0</v>
      </c>
      <c r="J40" s="109">
        <f>SUM(Actual!K40)</f>
        <v>0</v>
      </c>
      <c r="K40" s="110">
        <f t="shared" si="6"/>
        <v>0</v>
      </c>
      <c r="L40" s="88">
        <f t="shared" si="7"/>
        <v>0</v>
      </c>
      <c r="M40" s="111"/>
      <c r="N40" s="108">
        <f>SUM(Forecast!N40)</f>
        <v>0</v>
      </c>
      <c r="O40" s="109">
        <f>SUM(Actual!N40)</f>
        <v>0</v>
      </c>
      <c r="P40" s="110">
        <f t="shared" si="8"/>
        <v>0</v>
      </c>
      <c r="Q40" s="88">
        <f t="shared" si="9"/>
        <v>0</v>
      </c>
    </row>
    <row r="41" spans="1:17" ht="12.75">
      <c r="A41" s="3"/>
      <c r="B41" s="27" t="s">
        <v>72</v>
      </c>
      <c r="C41" s="92">
        <f>IF(Forecast!C41&lt;&gt;"",Forecast!C41,"")</f>
      </c>
      <c r="D41" s="108">
        <f>SUM(Forecast!F41)</f>
        <v>0</v>
      </c>
      <c r="E41" s="109">
        <f>SUM(Actual!F41)</f>
        <v>0</v>
      </c>
      <c r="F41" s="110">
        <f t="shared" si="10"/>
        <v>0</v>
      </c>
      <c r="G41" s="88">
        <f t="shared" si="11"/>
        <v>0</v>
      </c>
      <c r="H41" s="111"/>
      <c r="I41" s="108">
        <f>SUM(Forecast!K41)</f>
        <v>0</v>
      </c>
      <c r="J41" s="109">
        <f>SUM(Actual!K41)</f>
        <v>0</v>
      </c>
      <c r="K41" s="110">
        <f t="shared" si="6"/>
        <v>0</v>
      </c>
      <c r="L41" s="88">
        <f t="shared" si="7"/>
        <v>0</v>
      </c>
      <c r="M41" s="111"/>
      <c r="N41" s="108">
        <f>SUM(Forecast!N41)</f>
        <v>0</v>
      </c>
      <c r="O41" s="109">
        <f>SUM(Actual!N41)</f>
        <v>0</v>
      </c>
      <c r="P41" s="110">
        <f t="shared" si="8"/>
        <v>0</v>
      </c>
      <c r="Q41" s="88">
        <f t="shared" si="9"/>
        <v>0</v>
      </c>
    </row>
    <row r="42" spans="1:17" ht="12.75">
      <c r="A42" s="3"/>
      <c r="B42" s="27" t="s">
        <v>33</v>
      </c>
      <c r="C42" s="92">
        <f>IF(Forecast!C42&lt;&gt;"",Forecast!C42,"")</f>
      </c>
      <c r="D42" s="108">
        <f>SUM(Forecast!F42)</f>
        <v>0</v>
      </c>
      <c r="E42" s="109">
        <f>SUM(Actual!F42)</f>
        <v>0</v>
      </c>
      <c r="F42" s="110">
        <f t="shared" si="10"/>
        <v>0</v>
      </c>
      <c r="G42" s="88">
        <f t="shared" si="11"/>
        <v>0</v>
      </c>
      <c r="H42" s="111"/>
      <c r="I42" s="108">
        <f>SUM(Forecast!K42)</f>
        <v>0</v>
      </c>
      <c r="J42" s="109">
        <f>SUM(Actual!K42)</f>
        <v>0</v>
      </c>
      <c r="K42" s="110">
        <f t="shared" si="6"/>
        <v>0</v>
      </c>
      <c r="L42" s="88">
        <f t="shared" si="7"/>
        <v>0</v>
      </c>
      <c r="M42" s="111"/>
      <c r="N42" s="108">
        <f>SUM(Forecast!N42)</f>
        <v>0</v>
      </c>
      <c r="O42" s="109">
        <f>SUM(Actual!N42)</f>
        <v>0</v>
      </c>
      <c r="P42" s="110">
        <f t="shared" si="8"/>
        <v>0</v>
      </c>
      <c r="Q42" s="88">
        <f t="shared" si="9"/>
        <v>0</v>
      </c>
    </row>
    <row r="43" spans="1:17" ht="12.75">
      <c r="A43" s="3"/>
      <c r="B43" s="27" t="s">
        <v>34</v>
      </c>
      <c r="C43" s="92">
        <f>IF(Forecast!C43&lt;&gt;"",Forecast!C43,"")</f>
      </c>
      <c r="D43" s="108">
        <f>SUM(Forecast!F43)</f>
        <v>0</v>
      </c>
      <c r="E43" s="109">
        <f>SUM(Actual!F43)</f>
        <v>0</v>
      </c>
      <c r="F43" s="110">
        <f t="shared" si="10"/>
        <v>0</v>
      </c>
      <c r="G43" s="88">
        <f t="shared" si="11"/>
        <v>0</v>
      </c>
      <c r="H43" s="111"/>
      <c r="I43" s="108">
        <f>SUM(Forecast!K43)</f>
        <v>0</v>
      </c>
      <c r="J43" s="109">
        <f>SUM(Actual!K43)</f>
        <v>0</v>
      </c>
      <c r="K43" s="110">
        <f t="shared" si="6"/>
        <v>0</v>
      </c>
      <c r="L43" s="88">
        <f t="shared" si="7"/>
        <v>0</v>
      </c>
      <c r="M43" s="111"/>
      <c r="N43" s="108">
        <f>SUM(Forecast!N43)</f>
        <v>0</v>
      </c>
      <c r="O43" s="109">
        <f>SUM(Actual!N43)</f>
        <v>0</v>
      </c>
      <c r="P43" s="110">
        <f t="shared" si="8"/>
        <v>0</v>
      </c>
      <c r="Q43" s="88">
        <f t="shared" si="9"/>
        <v>0</v>
      </c>
    </row>
    <row r="44" spans="1:17" ht="15.75" customHeight="1" thickBot="1">
      <c r="A44" s="3"/>
      <c r="B44" s="16" t="s">
        <v>35</v>
      </c>
      <c r="C44" s="91"/>
      <c r="D44" s="58">
        <f>SUM(D22:D43)</f>
        <v>0</v>
      </c>
      <c r="E44" s="19">
        <f>SUM(E22:E43)</f>
        <v>0</v>
      </c>
      <c r="F44" s="19">
        <f>SUM(F22:F43)</f>
        <v>0</v>
      </c>
      <c r="G44" s="114">
        <f t="shared" si="11"/>
        <v>0</v>
      </c>
      <c r="H44" s="111"/>
      <c r="I44" s="58">
        <f>SUM(I22:I43)</f>
        <v>0</v>
      </c>
      <c r="J44" s="19">
        <f>SUM(J22:J43)</f>
        <v>0</v>
      </c>
      <c r="K44" s="19">
        <f>SUM(K22:K43)</f>
        <v>0</v>
      </c>
      <c r="L44" s="120">
        <f t="shared" si="7"/>
        <v>0</v>
      </c>
      <c r="M44" s="111"/>
      <c r="N44" s="58">
        <f>SUM(N22:N43)</f>
        <v>0</v>
      </c>
      <c r="O44" s="19">
        <f>SUM(O22:O43)</f>
        <v>0</v>
      </c>
      <c r="P44" s="19">
        <f>SUM(P22:P43)</f>
        <v>0</v>
      </c>
      <c r="Q44" s="114">
        <f t="shared" si="9"/>
        <v>0</v>
      </c>
    </row>
    <row r="45" spans="1:17" ht="12.75">
      <c r="A45" s="3"/>
      <c r="B45" s="26" t="s">
        <v>36</v>
      </c>
      <c r="C45" s="96">
        <f>IF(Forecast!C45&lt;&gt;"",Forecast!C45,"")</f>
      </c>
      <c r="D45" s="121">
        <f>SUM(Forecast!F45)</f>
        <v>0</v>
      </c>
      <c r="E45" s="122">
        <f>SUM(Actual!F45)</f>
        <v>0</v>
      </c>
      <c r="F45" s="123">
        <f aca="true" t="shared" si="12" ref="F45:F52">IF(D45&gt;=E45,SUM(E45-D45),SUM(D45-E45)*-1)</f>
        <v>0</v>
      </c>
      <c r="G45" s="90">
        <f aca="true" t="shared" si="13" ref="G45:G53">IF(D45&lt;&gt;0,IF(F45&lt;&gt;0,SUM(F45/D45),0),0)</f>
        <v>0</v>
      </c>
      <c r="H45" s="119"/>
      <c r="I45" s="121">
        <f>SUM(Forecast!K45)</f>
        <v>0</v>
      </c>
      <c r="J45" s="122">
        <f>SUM(Actual!K45)</f>
        <v>0</v>
      </c>
      <c r="K45" s="123">
        <f aca="true" t="shared" si="14" ref="K45:K52">IF(I45&gt;=J45,SUM(J45-I45),SUM(I45-J45)*-1)</f>
        <v>0</v>
      </c>
      <c r="L45" s="90">
        <f aca="true" t="shared" si="15" ref="L45:L53">IF(I45&lt;&gt;0,IF(K45&lt;&gt;0,SUM(K45/I45),0),0)</f>
        <v>0</v>
      </c>
      <c r="M45" s="119"/>
      <c r="N45" s="121">
        <f>SUM(Forecast!N45)</f>
        <v>0</v>
      </c>
      <c r="O45" s="122">
        <f>SUM(Actual!N45)</f>
        <v>0</v>
      </c>
      <c r="P45" s="123">
        <f aca="true" t="shared" si="16" ref="P45:P52">IF(N45&gt;=O45,SUM(O45-N45),SUM(N45-O45)*-1)</f>
        <v>0</v>
      </c>
      <c r="Q45" s="90">
        <f aca="true" t="shared" si="17" ref="Q45:Q53">IF(N45&lt;&gt;0,IF(P45&lt;&gt;0,SUM(P45/N45),0),0)</f>
        <v>0</v>
      </c>
    </row>
    <row r="46" spans="1:17" ht="12.75">
      <c r="A46" s="3"/>
      <c r="B46" s="27" t="s">
        <v>37</v>
      </c>
      <c r="C46" s="87">
        <f>IF(Forecast!C46&lt;&gt;"",Forecast!C46,"")</f>
      </c>
      <c r="D46" s="108">
        <f>SUM(Forecast!F46)</f>
        <v>0</v>
      </c>
      <c r="E46" s="109">
        <f>SUM(Actual!F46)</f>
        <v>0</v>
      </c>
      <c r="F46" s="110">
        <f t="shared" si="12"/>
        <v>0</v>
      </c>
      <c r="G46" s="88">
        <f t="shared" si="13"/>
        <v>0</v>
      </c>
      <c r="H46" s="111"/>
      <c r="I46" s="108">
        <f>SUM(Forecast!K46)</f>
        <v>0</v>
      </c>
      <c r="J46" s="109">
        <f>SUM(Actual!K46)</f>
        <v>0</v>
      </c>
      <c r="K46" s="110">
        <f t="shared" si="14"/>
        <v>0</v>
      </c>
      <c r="L46" s="88">
        <f t="shared" si="15"/>
        <v>0</v>
      </c>
      <c r="M46" s="111"/>
      <c r="N46" s="108">
        <f>SUM(Forecast!N46)</f>
        <v>0</v>
      </c>
      <c r="O46" s="109">
        <f>SUM(Actual!N46)</f>
        <v>0</v>
      </c>
      <c r="P46" s="110">
        <f t="shared" si="16"/>
        <v>0</v>
      </c>
      <c r="Q46" s="88">
        <f t="shared" si="17"/>
        <v>0</v>
      </c>
    </row>
    <row r="47" spans="1:17" ht="12.75">
      <c r="A47" s="3"/>
      <c r="B47" s="27" t="s">
        <v>38</v>
      </c>
      <c r="C47" s="87">
        <f>IF(Forecast!C47&lt;&gt;"",Forecast!C47,"")</f>
      </c>
      <c r="D47" s="108">
        <f>SUM(Forecast!F47)</f>
        <v>0</v>
      </c>
      <c r="E47" s="109">
        <f>SUM(Actual!F47)</f>
        <v>0</v>
      </c>
      <c r="F47" s="110">
        <f t="shared" si="12"/>
        <v>0</v>
      </c>
      <c r="G47" s="88">
        <f t="shared" si="13"/>
        <v>0</v>
      </c>
      <c r="H47" s="111"/>
      <c r="I47" s="108">
        <f>SUM(Forecast!K47)</f>
        <v>0</v>
      </c>
      <c r="J47" s="109">
        <f>SUM(Actual!K47)</f>
        <v>0</v>
      </c>
      <c r="K47" s="110">
        <f t="shared" si="14"/>
        <v>0</v>
      </c>
      <c r="L47" s="88">
        <f t="shared" si="15"/>
        <v>0</v>
      </c>
      <c r="M47" s="111"/>
      <c r="N47" s="108">
        <f>SUM(Forecast!N47)</f>
        <v>0</v>
      </c>
      <c r="O47" s="109">
        <f>SUM(Actual!N47)</f>
        <v>0</v>
      </c>
      <c r="P47" s="110">
        <f t="shared" si="16"/>
        <v>0</v>
      </c>
      <c r="Q47" s="88">
        <f t="shared" si="17"/>
        <v>0</v>
      </c>
    </row>
    <row r="48" spans="1:17" ht="12.75">
      <c r="A48" s="3"/>
      <c r="B48" s="27" t="s">
        <v>39</v>
      </c>
      <c r="C48" s="87">
        <f>IF(Forecast!C48&lt;&gt;"",Forecast!C48,"")</f>
      </c>
      <c r="D48" s="108">
        <f>SUM(Forecast!F48)</f>
        <v>0</v>
      </c>
      <c r="E48" s="109">
        <f>SUM(Actual!F48)</f>
        <v>0</v>
      </c>
      <c r="F48" s="110">
        <f t="shared" si="12"/>
        <v>0</v>
      </c>
      <c r="G48" s="88">
        <f t="shared" si="13"/>
        <v>0</v>
      </c>
      <c r="H48" s="111"/>
      <c r="I48" s="108">
        <f>SUM(Forecast!K48)</f>
        <v>0</v>
      </c>
      <c r="J48" s="109">
        <f>SUM(Actual!K48)</f>
        <v>0</v>
      </c>
      <c r="K48" s="110">
        <f t="shared" si="14"/>
        <v>0</v>
      </c>
      <c r="L48" s="88">
        <f t="shared" si="15"/>
        <v>0</v>
      </c>
      <c r="M48" s="111"/>
      <c r="N48" s="108">
        <f>SUM(Forecast!N48)</f>
        <v>0</v>
      </c>
      <c r="O48" s="109">
        <f>SUM(Actual!N48)</f>
        <v>0</v>
      </c>
      <c r="P48" s="110">
        <f t="shared" si="16"/>
        <v>0</v>
      </c>
      <c r="Q48" s="88">
        <f t="shared" si="17"/>
        <v>0</v>
      </c>
    </row>
    <row r="49" spans="1:17" ht="12.75">
      <c r="A49" s="3"/>
      <c r="B49" s="27" t="s">
        <v>40</v>
      </c>
      <c r="C49" s="87">
        <f>IF(Forecast!C49&lt;&gt;"",Forecast!C49,"")</f>
      </c>
      <c r="D49" s="108">
        <f>SUM(Forecast!F49)</f>
        <v>0</v>
      </c>
      <c r="E49" s="109">
        <f>SUM(Actual!F49)</f>
        <v>0</v>
      </c>
      <c r="F49" s="110">
        <f t="shared" si="12"/>
        <v>0</v>
      </c>
      <c r="G49" s="88">
        <f t="shared" si="13"/>
        <v>0</v>
      </c>
      <c r="H49" s="111"/>
      <c r="I49" s="108">
        <f>SUM(Forecast!K49)</f>
        <v>0</v>
      </c>
      <c r="J49" s="109">
        <f>SUM(Actual!K49)</f>
        <v>0</v>
      </c>
      <c r="K49" s="110">
        <f t="shared" si="14"/>
        <v>0</v>
      </c>
      <c r="L49" s="88">
        <f t="shared" si="15"/>
        <v>0</v>
      </c>
      <c r="M49" s="111"/>
      <c r="N49" s="108">
        <f>SUM(Forecast!N49)</f>
        <v>0</v>
      </c>
      <c r="O49" s="109">
        <f>SUM(Actual!N49)</f>
        <v>0</v>
      </c>
      <c r="P49" s="110">
        <f t="shared" si="16"/>
        <v>0</v>
      </c>
      <c r="Q49" s="88">
        <f t="shared" si="17"/>
        <v>0</v>
      </c>
    </row>
    <row r="50" spans="1:17" ht="12.75">
      <c r="A50" s="3"/>
      <c r="B50" s="27" t="s">
        <v>41</v>
      </c>
      <c r="C50" s="87">
        <f>IF(Forecast!C50&lt;&gt;"",Forecast!C50,"")</f>
      </c>
      <c r="D50" s="108">
        <f>SUM(Forecast!F50)</f>
        <v>0</v>
      </c>
      <c r="E50" s="109">
        <f>SUM(Actual!F50)</f>
        <v>0</v>
      </c>
      <c r="F50" s="110">
        <f t="shared" si="12"/>
        <v>0</v>
      </c>
      <c r="G50" s="88">
        <f t="shared" si="13"/>
        <v>0</v>
      </c>
      <c r="H50" s="111"/>
      <c r="I50" s="108">
        <f>SUM(Forecast!K50)</f>
        <v>0</v>
      </c>
      <c r="J50" s="109">
        <f>SUM(Actual!K50)</f>
        <v>0</v>
      </c>
      <c r="K50" s="110">
        <f t="shared" si="14"/>
        <v>0</v>
      </c>
      <c r="L50" s="88">
        <f t="shared" si="15"/>
        <v>0</v>
      </c>
      <c r="M50" s="111"/>
      <c r="N50" s="108">
        <f>SUM(Forecast!N50)</f>
        <v>0</v>
      </c>
      <c r="O50" s="109">
        <f>SUM(Actual!N50)</f>
        <v>0</v>
      </c>
      <c r="P50" s="110">
        <f t="shared" si="16"/>
        <v>0</v>
      </c>
      <c r="Q50" s="88">
        <f t="shared" si="17"/>
        <v>0</v>
      </c>
    </row>
    <row r="51" spans="1:17" ht="12.75">
      <c r="A51" s="3"/>
      <c r="B51" s="27" t="s">
        <v>42</v>
      </c>
      <c r="C51" s="87">
        <f>IF(Forecast!C51&lt;&gt;"",Forecast!C51,"")</f>
      </c>
      <c r="D51" s="108">
        <f>SUM(Forecast!F51)</f>
        <v>0</v>
      </c>
      <c r="E51" s="109">
        <f>SUM(Actual!F51)</f>
        <v>0</v>
      </c>
      <c r="F51" s="110">
        <f t="shared" si="12"/>
        <v>0</v>
      </c>
      <c r="G51" s="88">
        <f t="shared" si="13"/>
        <v>0</v>
      </c>
      <c r="H51" s="111"/>
      <c r="I51" s="108">
        <f>SUM(Forecast!K51)</f>
        <v>0</v>
      </c>
      <c r="J51" s="109">
        <f>SUM(Actual!K51)</f>
        <v>0</v>
      </c>
      <c r="K51" s="110">
        <f t="shared" si="14"/>
        <v>0</v>
      </c>
      <c r="L51" s="88">
        <f t="shared" si="15"/>
        <v>0</v>
      </c>
      <c r="M51" s="111"/>
      <c r="N51" s="108">
        <f>SUM(Forecast!N51)</f>
        <v>0</v>
      </c>
      <c r="O51" s="109">
        <f>SUM(Actual!N51)</f>
        <v>0</v>
      </c>
      <c r="P51" s="110">
        <f t="shared" si="16"/>
        <v>0</v>
      </c>
      <c r="Q51" s="88">
        <f t="shared" si="17"/>
        <v>0</v>
      </c>
    </row>
    <row r="52" spans="1:17" ht="12.75">
      <c r="A52" s="3"/>
      <c r="B52" s="27" t="s">
        <v>43</v>
      </c>
      <c r="C52" s="87">
        <f>IF(Forecast!C52&lt;&gt;"",Forecast!C52,"")</f>
      </c>
      <c r="D52" s="108">
        <f>SUM(Forecast!F52)</f>
        <v>0</v>
      </c>
      <c r="E52" s="109">
        <f>SUM(Actual!F52)</f>
        <v>0</v>
      </c>
      <c r="F52" s="110">
        <f t="shared" si="12"/>
        <v>0</v>
      </c>
      <c r="G52" s="88">
        <f t="shared" si="13"/>
        <v>0</v>
      </c>
      <c r="H52" s="111"/>
      <c r="I52" s="108">
        <f>SUM(Forecast!K52)</f>
        <v>0</v>
      </c>
      <c r="J52" s="109">
        <f>SUM(Actual!K52)</f>
        <v>0</v>
      </c>
      <c r="K52" s="110">
        <f t="shared" si="14"/>
        <v>0</v>
      </c>
      <c r="L52" s="88">
        <f t="shared" si="15"/>
        <v>0</v>
      </c>
      <c r="M52" s="111"/>
      <c r="N52" s="108">
        <f>SUM(Forecast!N52)</f>
        <v>0</v>
      </c>
      <c r="O52" s="109">
        <f>SUM(Actual!N52)</f>
        <v>0</v>
      </c>
      <c r="P52" s="110">
        <f t="shared" si="16"/>
        <v>0</v>
      </c>
      <c r="Q52" s="88">
        <f t="shared" si="17"/>
        <v>0</v>
      </c>
    </row>
    <row r="53" spans="1:17" ht="15.75" customHeight="1">
      <c r="A53" s="3"/>
      <c r="B53" s="28" t="s">
        <v>44</v>
      </c>
      <c r="C53" s="81"/>
      <c r="D53" s="59">
        <f>SUM(D45:D52)</f>
        <v>0</v>
      </c>
      <c r="E53" s="29">
        <f>SUM(E45:E52)</f>
        <v>0</v>
      </c>
      <c r="F53" s="29">
        <f>SUM(F45:F52)</f>
        <v>0</v>
      </c>
      <c r="G53" s="120">
        <f t="shared" si="13"/>
        <v>0</v>
      </c>
      <c r="H53" s="111"/>
      <c r="I53" s="59">
        <f>SUM(I45:I52)</f>
        <v>0</v>
      </c>
      <c r="J53" s="29">
        <f>SUM(J45:J52)</f>
        <v>0</v>
      </c>
      <c r="K53" s="29">
        <f>SUM(K45:K52)</f>
        <v>0</v>
      </c>
      <c r="L53" s="120">
        <f t="shared" si="15"/>
        <v>0</v>
      </c>
      <c r="M53" s="111"/>
      <c r="N53" s="59">
        <f>SUM(N45:N52)</f>
        <v>0</v>
      </c>
      <c r="O53" s="29">
        <f>SUM(O45:O52)</f>
        <v>0</v>
      </c>
      <c r="P53" s="29">
        <f>SUM(P45:P52)</f>
        <v>0</v>
      </c>
      <c r="Q53" s="120">
        <f t="shared" si="17"/>
        <v>0</v>
      </c>
    </row>
    <row r="54" spans="1:17" ht="12.75">
      <c r="A54" s="3"/>
      <c r="B54" s="27" t="s">
        <v>45</v>
      </c>
      <c r="C54" s="87">
        <f>IF(Forecast!C54&lt;&gt;"",Forecast!C54,"")</f>
      </c>
      <c r="D54" s="108">
        <f>SUM(Forecast!F54)</f>
        <v>0</v>
      </c>
      <c r="E54" s="109">
        <f>SUM(Actual!F54)</f>
        <v>0</v>
      </c>
      <c r="F54" s="110">
        <f>IF(D54&gt;=E54,SUM(E54-D54),SUM(D54-E54)*-1)</f>
        <v>0</v>
      </c>
      <c r="G54" s="93">
        <f aca="true" t="shared" si="18" ref="G54:G59">IF(D54&lt;&gt;0,IF(F54&lt;&gt;0,SUM(F54/D54),0),0)</f>
        <v>0</v>
      </c>
      <c r="H54" s="111"/>
      <c r="I54" s="108">
        <f>SUM(Forecast!K54)</f>
        <v>0</v>
      </c>
      <c r="J54" s="109">
        <f>SUM(Actual!K54)</f>
        <v>0</v>
      </c>
      <c r="K54" s="110">
        <f>IF(I54&gt;=J54,SUM(J54-I54),SUM(I54-J54)*-1)</f>
        <v>0</v>
      </c>
      <c r="L54" s="88">
        <f aca="true" t="shared" si="19" ref="L54:L59">IF(I54&lt;&gt;0,IF(K54&lt;&gt;0,SUM(K54/I54),0),0)</f>
        <v>0</v>
      </c>
      <c r="M54" s="111"/>
      <c r="N54" s="108">
        <f>SUM(Forecast!N54)</f>
        <v>0</v>
      </c>
      <c r="O54" s="109">
        <f>SUM(Actual!N54)</f>
        <v>0</v>
      </c>
      <c r="P54" s="110">
        <f>IF(N54&gt;=O54,SUM(O54-N54),SUM(N54-O54)*-1)</f>
        <v>0</v>
      </c>
      <c r="Q54" s="93">
        <f aca="true" t="shared" si="20" ref="Q54:Q59">IF(N54&lt;&gt;0,IF(P54&lt;&gt;0,SUM(P54/N54),0),0)</f>
        <v>0</v>
      </c>
    </row>
    <row r="55" spans="1:17" ht="12.75">
      <c r="A55" s="3"/>
      <c r="B55" s="27" t="s">
        <v>46</v>
      </c>
      <c r="C55" s="87">
        <f>IF(Forecast!C55&lt;&gt;"",Forecast!C55,"")</f>
      </c>
      <c r="D55" s="108">
        <f>SUM(Forecast!F55)</f>
        <v>0</v>
      </c>
      <c r="E55" s="109">
        <f>SUM(Actual!F55)</f>
        <v>0</v>
      </c>
      <c r="F55" s="110">
        <f>IF(D55&gt;=E55,SUM(E55-D55),SUM(D55-E55)*-1)</f>
        <v>0</v>
      </c>
      <c r="G55" s="88">
        <f t="shared" si="18"/>
        <v>0</v>
      </c>
      <c r="H55" s="111"/>
      <c r="I55" s="108">
        <f>SUM(Forecast!K55)</f>
        <v>0</v>
      </c>
      <c r="J55" s="109">
        <f>SUM(Actual!K55)</f>
        <v>0</v>
      </c>
      <c r="K55" s="110">
        <f>IF(I55&gt;=J55,SUM(J55-I55),SUM(I55-J55)*-1)</f>
        <v>0</v>
      </c>
      <c r="L55" s="88">
        <f t="shared" si="19"/>
        <v>0</v>
      </c>
      <c r="M55" s="111"/>
      <c r="N55" s="108">
        <f>SUM(Forecast!N55)</f>
        <v>0</v>
      </c>
      <c r="O55" s="109">
        <f>SUM(Actual!N55)</f>
        <v>0</v>
      </c>
      <c r="P55" s="110">
        <f>IF(N55&gt;=O55,SUM(O55-N55),SUM(N55-O55)*-1)</f>
        <v>0</v>
      </c>
      <c r="Q55" s="88">
        <f t="shared" si="20"/>
        <v>0</v>
      </c>
    </row>
    <row r="56" spans="1:17" ht="12.75">
      <c r="A56" s="3"/>
      <c r="B56" s="27" t="s">
        <v>47</v>
      </c>
      <c r="C56" s="87">
        <f>IF(Forecast!C56&lt;&gt;"",Forecast!C56,"")</f>
      </c>
      <c r="D56" s="108">
        <f>SUM(Forecast!F56)</f>
        <v>0</v>
      </c>
      <c r="E56" s="109">
        <f>SUM(Actual!F56)</f>
        <v>0</v>
      </c>
      <c r="F56" s="110">
        <f>IF(D56&gt;=E56,SUM(E56-D56),SUM(D56-E56)*-1)</f>
        <v>0</v>
      </c>
      <c r="G56" s="88">
        <f t="shared" si="18"/>
        <v>0</v>
      </c>
      <c r="H56" s="111"/>
      <c r="I56" s="108">
        <f>SUM(Forecast!K56)</f>
        <v>0</v>
      </c>
      <c r="J56" s="109">
        <f>SUM(Actual!K56)</f>
        <v>0</v>
      </c>
      <c r="K56" s="110">
        <f>IF(I56&gt;=J56,SUM(J56-I56),SUM(I56-J56)*-1)</f>
        <v>0</v>
      </c>
      <c r="L56" s="88">
        <f t="shared" si="19"/>
        <v>0</v>
      </c>
      <c r="M56" s="111"/>
      <c r="N56" s="108">
        <f>SUM(Forecast!N56)</f>
        <v>0</v>
      </c>
      <c r="O56" s="109">
        <f>SUM(Actual!N56)</f>
        <v>0</v>
      </c>
      <c r="P56" s="110">
        <f>IF(N56&gt;=O56,SUM(O56-N56),SUM(N56-O56)*-1)</f>
        <v>0</v>
      </c>
      <c r="Q56" s="88">
        <f t="shared" si="20"/>
        <v>0</v>
      </c>
    </row>
    <row r="57" spans="1:17" ht="12.75">
      <c r="A57" s="3"/>
      <c r="B57" s="27" t="s">
        <v>48</v>
      </c>
      <c r="C57" s="87">
        <f>IF(Forecast!C57&lt;&gt;"",Forecast!C57,"")</f>
      </c>
      <c r="D57" s="108">
        <f>SUM(Forecast!F57)</f>
        <v>0</v>
      </c>
      <c r="E57" s="109">
        <f>SUM(Actual!F57)</f>
        <v>0</v>
      </c>
      <c r="F57" s="110">
        <f>IF(D57&gt;=E57,SUM(E57-D57),SUM(D57-E57)*-1)</f>
        <v>0</v>
      </c>
      <c r="G57" s="88">
        <f t="shared" si="18"/>
        <v>0</v>
      </c>
      <c r="H57" s="111"/>
      <c r="I57" s="108">
        <f>SUM(Forecast!K57)</f>
        <v>0</v>
      </c>
      <c r="J57" s="109">
        <f>SUM(Actual!K57)</f>
        <v>0</v>
      </c>
      <c r="K57" s="110">
        <f>IF(I57&gt;=J57,SUM(J57-I57),SUM(I57-J57)*-1)</f>
        <v>0</v>
      </c>
      <c r="L57" s="88">
        <f t="shared" si="19"/>
        <v>0</v>
      </c>
      <c r="M57" s="111"/>
      <c r="N57" s="108">
        <f>SUM(Forecast!N57)</f>
        <v>0</v>
      </c>
      <c r="O57" s="109">
        <f>SUM(Actual!N57)</f>
        <v>0</v>
      </c>
      <c r="P57" s="110">
        <f>IF(N57&gt;=O57,SUM(O57-N57),SUM(N57-O57)*-1)</f>
        <v>0</v>
      </c>
      <c r="Q57" s="88">
        <f t="shared" si="20"/>
        <v>0</v>
      </c>
    </row>
    <row r="58" spans="1:17" ht="12.75">
      <c r="A58" s="3"/>
      <c r="B58" s="31" t="s">
        <v>49</v>
      </c>
      <c r="C58" s="87">
        <f>IF(Forecast!C58&lt;&gt;"",Forecast!C58,"")</f>
      </c>
      <c r="D58" s="108">
        <f>SUM(Forecast!F58)</f>
        <v>0</v>
      </c>
      <c r="E58" s="109">
        <f>SUM(Actual!F58)</f>
        <v>0</v>
      </c>
      <c r="F58" s="110">
        <f>IF(D58&gt;=E58,SUM(E58-D58),SUM(D58-E58)*-1)</f>
        <v>0</v>
      </c>
      <c r="G58" s="88">
        <f t="shared" si="18"/>
        <v>0</v>
      </c>
      <c r="H58" s="111"/>
      <c r="I58" s="108">
        <f>SUM(Forecast!K58)</f>
        <v>0</v>
      </c>
      <c r="J58" s="109">
        <f>SUM(Actual!K58)</f>
        <v>0</v>
      </c>
      <c r="K58" s="110">
        <f>IF(I58&gt;=J58,SUM(J58-I58),SUM(I58-J58)*-1)</f>
        <v>0</v>
      </c>
      <c r="L58" s="88">
        <f t="shared" si="19"/>
        <v>0</v>
      </c>
      <c r="M58" s="111"/>
      <c r="N58" s="108">
        <f>SUM(Forecast!N58)</f>
        <v>0</v>
      </c>
      <c r="O58" s="109">
        <f>SUM(Actual!N58)</f>
        <v>0</v>
      </c>
      <c r="P58" s="110">
        <f>IF(N58&gt;=O58,SUM(O58-N58),SUM(N58-O58)*-1)</f>
        <v>0</v>
      </c>
      <c r="Q58" s="88">
        <f t="shared" si="20"/>
        <v>0</v>
      </c>
    </row>
    <row r="59" spans="1:17" ht="15.75" customHeight="1" thickBot="1">
      <c r="A59" s="3"/>
      <c r="B59" s="34" t="s">
        <v>50</v>
      </c>
      <c r="C59" s="82"/>
      <c r="D59" s="125">
        <f>SUM(D53:D58)</f>
        <v>0</v>
      </c>
      <c r="E59" s="126">
        <f>SUM(E53:E58)</f>
        <v>0</v>
      </c>
      <c r="F59" s="126">
        <f>SUM(F53:F58)</f>
        <v>0</v>
      </c>
      <c r="G59" s="127">
        <f t="shared" si="18"/>
        <v>0</v>
      </c>
      <c r="H59" s="115"/>
      <c r="I59" s="125">
        <f>SUM(I53:I58)</f>
        <v>0</v>
      </c>
      <c r="J59" s="126">
        <f>SUM(J53:J58)</f>
        <v>0</v>
      </c>
      <c r="K59" s="126">
        <f>SUM(K53:K58)</f>
        <v>0</v>
      </c>
      <c r="L59" s="127">
        <f t="shared" si="19"/>
        <v>0</v>
      </c>
      <c r="M59" s="115"/>
      <c r="N59" s="125">
        <f>SUM(N53:N58)</f>
        <v>0</v>
      </c>
      <c r="O59" s="126">
        <f>SUM(O53:O58)</f>
        <v>0</v>
      </c>
      <c r="P59" s="126">
        <f>SUM(P53:P58)</f>
        <v>0</v>
      </c>
      <c r="Q59" s="127">
        <f t="shared" si="20"/>
        <v>0</v>
      </c>
    </row>
    <row r="60" spans="1:17" ht="18.75" customHeight="1">
      <c r="A60" s="3"/>
      <c r="B60" s="97"/>
      <c r="C60" s="97"/>
      <c r="D60" s="196" t="s">
        <v>51</v>
      </c>
      <c r="E60" s="197"/>
      <c r="F60" s="50">
        <f>SUM(F21+F44+F59)</f>
        <v>0</v>
      </c>
      <c r="G60" s="51">
        <f>SUM(G21+G44+G59)</f>
        <v>0</v>
      </c>
      <c r="H60" s="12"/>
      <c r="I60" s="196" t="s">
        <v>51</v>
      </c>
      <c r="J60" s="197"/>
      <c r="K60" s="23">
        <f>SUM(K21+K44+K59)</f>
        <v>0</v>
      </c>
      <c r="L60" s="51">
        <f>SUM(L21+L44+L59)</f>
        <v>0</v>
      </c>
      <c r="M60" s="12"/>
      <c r="N60" s="196" t="s">
        <v>51</v>
      </c>
      <c r="O60" s="197"/>
      <c r="P60" s="23">
        <f>SUM(P21+P44+P59)</f>
        <v>0</v>
      </c>
      <c r="Q60" s="51">
        <f>SUM(Q21+Q44+Q59)</f>
        <v>0</v>
      </c>
    </row>
    <row r="61" spans="1:17" ht="18.75" customHeight="1">
      <c r="A61" s="3"/>
      <c r="B61" s="133" t="str">
        <f>Admin!A3</f>
        <v>IntactAuto.com</v>
      </c>
      <c r="C61" s="98"/>
      <c r="D61" s="190" t="s">
        <v>52</v>
      </c>
      <c r="E61" s="191"/>
      <c r="F61" s="46">
        <f>SUM(F11+F21+F44+F59)</f>
        <v>0</v>
      </c>
      <c r="G61" s="38">
        <f>SUM(G11+G21+G44+G59)</f>
        <v>0</v>
      </c>
      <c r="H61" s="12"/>
      <c r="I61" s="190" t="s">
        <v>52</v>
      </c>
      <c r="J61" s="191"/>
      <c r="K61" s="37">
        <f>SUM(K11+K21+K44+K59)</f>
        <v>0</v>
      </c>
      <c r="L61" s="38">
        <f>SUM(L11+L21+L44+L59)</f>
        <v>0</v>
      </c>
      <c r="M61" s="12"/>
      <c r="N61" s="190" t="s">
        <v>52</v>
      </c>
      <c r="O61" s="191"/>
      <c r="P61" s="37">
        <f>SUM(P11+P21+P44+P59)</f>
        <v>0</v>
      </c>
      <c r="Q61" s="38">
        <f>SUM(Q11+Q21+Q44+Q59)</f>
        <v>0</v>
      </c>
    </row>
    <row r="62" spans="1:17" ht="18.75" customHeight="1" thickBot="1">
      <c r="A62" s="3"/>
      <c r="B62" s="135" t="str">
        <f>Admin!A4</f>
        <v>Created: 12/20/2008, © All Rights Reserved</v>
      </c>
      <c r="C62" s="124"/>
      <c r="D62" s="192" t="s">
        <v>59</v>
      </c>
      <c r="E62" s="193"/>
      <c r="F62" s="17">
        <f>SUM(F6-F61)</f>
        <v>0</v>
      </c>
      <c r="G62" s="20">
        <f>SUM(100%-G61)</f>
        <v>1</v>
      </c>
      <c r="H62" s="18"/>
      <c r="I62" s="192" t="s">
        <v>59</v>
      </c>
      <c r="J62" s="193"/>
      <c r="K62" s="19">
        <f>SUM(K6-K61)</f>
        <v>0</v>
      </c>
      <c r="L62" s="20">
        <f>SUM(100%-L61)</f>
        <v>1</v>
      </c>
      <c r="M62" s="18"/>
      <c r="N62" s="192" t="s">
        <v>59</v>
      </c>
      <c r="O62" s="193"/>
      <c r="P62" s="19">
        <f>SUM(P6-P61)</f>
        <v>0</v>
      </c>
      <c r="Q62" s="20">
        <f>SUM(100%-Q61)</f>
        <v>1</v>
      </c>
    </row>
  </sheetData>
  <sheetProtection password="E2F5" sheet="1" objects="1" scenarios="1" selectLockedCells="1"/>
  <mergeCells count="15">
    <mergeCell ref="N62:O62"/>
    <mergeCell ref="K5:L5"/>
    <mergeCell ref="I60:J60"/>
    <mergeCell ref="N4:Q4"/>
    <mergeCell ref="P5:Q5"/>
    <mergeCell ref="N60:O60"/>
    <mergeCell ref="N61:O61"/>
    <mergeCell ref="D4:G4"/>
    <mergeCell ref="I61:J61"/>
    <mergeCell ref="D61:E61"/>
    <mergeCell ref="D62:E62"/>
    <mergeCell ref="F5:G5"/>
    <mergeCell ref="I62:J62"/>
    <mergeCell ref="I4:L4"/>
    <mergeCell ref="D60:E60"/>
  </mergeCells>
  <printOptions horizontalCentered="1" verticalCentered="1"/>
  <pageMargins left="0.25" right="0.25" top="0.25" bottom="0.25" header="0" footer="0"/>
  <pageSetup blackAndWhite="1"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A4"/>
  <sheetViews>
    <sheetView workbookViewId="0" topLeftCell="A1">
      <selection activeCell="A5" sqref="A5"/>
    </sheetView>
  </sheetViews>
  <sheetFormatPr defaultColWidth="9.140625" defaultRowHeight="12.75"/>
  <cols>
    <col min="1" max="1" width="20.7109375" style="0" customWidth="1"/>
  </cols>
  <sheetData>
    <row r="3" ht="12.75">
      <c r="A3" t="s">
        <v>53</v>
      </c>
    </row>
    <row r="4" ht="12.75">
      <c r="A4" t="s">
        <v>128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IntactAuto</dc:creator>
  <cp:keywords/>
  <dc:description/>
  <cp:lastModifiedBy>Charles Schruefer</cp:lastModifiedBy>
  <cp:lastPrinted>2008-12-22T13:36:50Z</cp:lastPrinted>
  <dcterms:created xsi:type="dcterms:W3CDTF">2008-12-20T06:37:17Z</dcterms:created>
  <dcterms:modified xsi:type="dcterms:W3CDTF">2011-02-05T10:31:19Z</dcterms:modified>
  <cp:category/>
  <cp:version/>
  <cp:contentType/>
  <cp:contentStatus/>
</cp:coreProperties>
</file>