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1355" windowHeight="9975" activeTab="0"/>
  </bookViews>
  <sheets>
    <sheet name="Instructions" sheetId="1" r:id="rId1"/>
    <sheet name="MarketingROI" sheetId="2" r:id="rId2"/>
    <sheet name="Admin" sheetId="3" state="veryHidden" r:id="rId3"/>
  </sheets>
  <definedNames/>
  <calcPr fullCalcOnLoad="1"/>
</workbook>
</file>

<file path=xl/comments2.xml><?xml version="1.0" encoding="utf-8"?>
<comments xmlns="http://schemas.openxmlformats.org/spreadsheetml/2006/main">
  <authors>
    <author>IntactAuto</author>
  </authors>
  <commentList>
    <comment ref="D14" authorId="0">
      <text>
        <r>
          <rPr>
            <b/>
            <sz val="8"/>
            <rFont val="Tahoma"/>
            <family val="0"/>
          </rPr>
          <t xml:space="preserve">Total CPC Expense:
</t>
        </r>
        <r>
          <rPr>
            <sz val="8"/>
            <rFont val="Tahoma"/>
            <family val="2"/>
          </rPr>
          <t xml:space="preserve">Calculation based on the Average CPC - Advertising Cost per Unit Sold </t>
        </r>
        <r>
          <rPr>
            <u val="single"/>
            <sz val="8"/>
            <rFont val="Tahoma"/>
            <family val="2"/>
          </rPr>
          <t>multiplied</t>
        </r>
        <r>
          <rPr>
            <sz val="8"/>
            <rFont val="Tahoma"/>
            <family val="2"/>
          </rPr>
          <t xml:space="preserve"> by the Number of Unit Sold.</t>
        </r>
        <r>
          <rPr>
            <sz val="8"/>
            <rFont val="Tahoma"/>
            <family val="0"/>
          </rPr>
          <t xml:space="preserve">
</t>
        </r>
      </text>
    </comment>
    <comment ref="D5" authorId="0">
      <text>
        <r>
          <rPr>
            <b/>
            <sz val="8"/>
            <rFont val="Tahoma"/>
            <family val="0"/>
          </rPr>
          <t>Current Monthly Web site Cost:</t>
        </r>
        <r>
          <rPr>
            <sz val="8"/>
            <rFont val="Tahoma"/>
            <family val="0"/>
          </rPr>
          <t xml:space="preserve">
Enter the current dealership cost for maintaining and hosting a Web site. This value may either be a monthly billing from a third-party provider, a mandate OEM website or a combination of both.
For Cost-Per-Click analysis purposes </t>
        </r>
        <r>
          <rPr>
            <b/>
            <sz val="8"/>
            <rFont val="Tahoma"/>
            <family val="2"/>
          </rPr>
          <t>do not</t>
        </r>
        <r>
          <rPr>
            <sz val="8"/>
            <rFont val="Tahoma"/>
            <family val="0"/>
          </rPr>
          <t xml:space="preserve"> include the cost of Third-Party lead providers or suppliers.
</t>
        </r>
        <r>
          <rPr>
            <b/>
            <sz val="8"/>
            <rFont val="Tahoma"/>
            <family val="2"/>
          </rPr>
          <t>Note:</t>
        </r>
        <r>
          <rPr>
            <sz val="8"/>
            <rFont val="Tahoma"/>
            <family val="0"/>
          </rPr>
          <t xml:space="preserve"> You may use this calculator for analyzing Flat Rate Monthly Fee Third-Party Vendors or Third-Party Lead providers. Enter </t>
        </r>
        <r>
          <rPr>
            <b/>
            <u val="single"/>
            <sz val="8"/>
            <rFont val="Tahoma"/>
            <family val="2"/>
          </rPr>
          <t>only</t>
        </r>
        <r>
          <rPr>
            <sz val="8"/>
            <rFont val="Tahoma"/>
            <family val="0"/>
          </rPr>
          <t xml:space="preserve"> the Monthly Vendor Fee and an Average Vehicle Gross Profit The Cost Per Click - Sales Closing Percentage </t>
        </r>
        <r>
          <rPr>
            <u val="single"/>
            <sz val="8"/>
            <rFont val="Tahoma"/>
            <family val="2"/>
          </rPr>
          <t>does not</t>
        </r>
        <r>
          <rPr>
            <sz val="8"/>
            <rFont val="Tahoma"/>
            <family val="0"/>
          </rPr>
          <t xml:space="preserve"> function with this type of analysis.</t>
        </r>
      </text>
    </comment>
    <comment ref="D6" authorId="0">
      <text>
        <r>
          <rPr>
            <b/>
            <sz val="8"/>
            <rFont val="Tahoma"/>
            <family val="0"/>
          </rPr>
          <t>Average Total CPC per Unit Sold:</t>
        </r>
        <r>
          <rPr>
            <sz val="8"/>
            <rFont val="Tahoma"/>
            <family val="0"/>
          </rPr>
          <t xml:space="preserve">
Enter the desired average Total CPC advertising expense </t>
        </r>
        <r>
          <rPr>
            <b/>
            <sz val="8"/>
            <rFont val="Tahoma"/>
            <family val="2"/>
          </rPr>
          <t>per unit sold</t>
        </r>
        <r>
          <rPr>
            <sz val="8"/>
            <rFont val="Tahoma"/>
            <family val="0"/>
          </rPr>
          <t xml:space="preserve"> that you would prefer to maintain.
</t>
        </r>
      </text>
    </comment>
    <comment ref="D7" authorId="0">
      <text>
        <r>
          <rPr>
            <b/>
            <sz val="8"/>
            <rFont val="Tahoma"/>
            <family val="0"/>
          </rPr>
          <t>Average Cost / Bid per Click:</t>
        </r>
        <r>
          <rPr>
            <sz val="8"/>
            <rFont val="Tahoma"/>
            <family val="0"/>
          </rPr>
          <t xml:space="preserve">
Enter your projected </t>
        </r>
        <r>
          <rPr>
            <sz val="8"/>
            <rFont val="Tahoma"/>
            <family val="2"/>
          </rPr>
          <t>average</t>
        </r>
        <r>
          <rPr>
            <b/>
            <sz val="8"/>
            <rFont val="Tahoma"/>
            <family val="2"/>
          </rPr>
          <t xml:space="preserve"> Cost-Per-Click</t>
        </r>
        <r>
          <rPr>
            <sz val="8"/>
            <rFont val="Tahoma"/>
            <family val="0"/>
          </rPr>
          <t xml:space="preserve"> that you would like to maintain while your online marketing campaign is active.</t>
        </r>
      </text>
    </comment>
    <comment ref="D8" authorId="0">
      <text>
        <r>
          <rPr>
            <b/>
            <sz val="8"/>
            <rFont val="Tahoma"/>
            <family val="0"/>
          </rPr>
          <t>Average Vehicle Gross Profit:</t>
        </r>
        <r>
          <rPr>
            <sz val="8"/>
            <rFont val="Tahoma"/>
            <family val="0"/>
          </rPr>
          <t xml:space="preserve">
Enter your projected average Gross Profit on the vehicles that you will be promoting online. The Gross Profit value can consist of pure vehicle gross, Front End &amp; Back-End gross combined, or New &amp; Used Vehicles gross combined.  Your dealership average vehicle retail gross combined would be a good starting point.</t>
        </r>
      </text>
    </comment>
    <comment ref="B14" authorId="0">
      <text>
        <r>
          <rPr>
            <b/>
            <sz val="8"/>
            <rFont val="Tahoma"/>
            <family val="0"/>
          </rPr>
          <t>Number of Units Sold:</t>
        </r>
        <r>
          <rPr>
            <sz val="8"/>
            <rFont val="Tahoma"/>
            <family val="0"/>
          </rPr>
          <t xml:space="preserve">
Within this column you can enter up to 11 different combinations of unit sales levels for analysis.
</t>
        </r>
        <r>
          <rPr>
            <b/>
            <sz val="8"/>
            <rFont val="Tahoma"/>
            <family val="2"/>
          </rPr>
          <t>It is suggested</t>
        </r>
        <r>
          <rPr>
            <sz val="8"/>
            <rFont val="Tahoma"/>
            <family val="0"/>
          </rPr>
          <t xml:space="preserve"> that until you're thoroughly familiar with this worksheet you simply enter 0 thru 10, then modify sales numbers as your analysis progresses.</t>
        </r>
      </text>
    </comment>
    <comment ref="E14" authorId="0">
      <text>
        <r>
          <rPr>
            <b/>
            <sz val="8"/>
            <rFont val="Tahoma"/>
            <family val="0"/>
          </rPr>
          <t xml:space="preserve">Average Advertising Cost Per Unit Sold:
</t>
        </r>
        <r>
          <rPr>
            <sz val="8"/>
            <rFont val="Tahoma"/>
            <family val="2"/>
          </rPr>
          <t xml:space="preserve">Calculation based on Total Advertising cost including Web site cost </t>
        </r>
        <r>
          <rPr>
            <u val="single"/>
            <sz val="8"/>
            <rFont val="Tahoma"/>
            <family val="2"/>
          </rPr>
          <t>divided</t>
        </r>
        <r>
          <rPr>
            <sz val="8"/>
            <rFont val="Tahoma"/>
            <family val="2"/>
          </rPr>
          <t xml:space="preserve"> by Number of Units Sold.
</t>
        </r>
        <r>
          <rPr>
            <b/>
            <sz val="8"/>
            <rFont val="Tahoma"/>
            <family val="2"/>
          </rPr>
          <t>Note:</t>
        </r>
        <r>
          <rPr>
            <sz val="8"/>
            <rFont val="Tahoma"/>
            <family val="2"/>
          </rPr>
          <t xml:space="preserve"> Current Web site cost has a substantial impact on Average Cost per Unit Sold and is justified only by an increase in the Sale Closing Percentage.</t>
        </r>
      </text>
    </comment>
    <comment ref="G14" authorId="0">
      <text>
        <r>
          <rPr>
            <b/>
            <sz val="8"/>
            <rFont val="Tahoma"/>
            <family val="0"/>
          </rPr>
          <t xml:space="preserve">Total Vehicle Gross Profit:
</t>
        </r>
        <r>
          <rPr>
            <sz val="8"/>
            <rFont val="Tahoma"/>
            <family val="2"/>
          </rPr>
          <t xml:space="preserve">Calculation based on the Average Vehicle Gross Profit </t>
        </r>
        <r>
          <rPr>
            <u val="single"/>
            <sz val="8"/>
            <rFont val="Tahoma"/>
            <family val="2"/>
          </rPr>
          <t>multiplied</t>
        </r>
        <r>
          <rPr>
            <sz val="8"/>
            <rFont val="Tahoma"/>
            <family val="2"/>
          </rPr>
          <t xml:space="preserve"> by the Number of Unit Sold.</t>
        </r>
        <r>
          <rPr>
            <sz val="8"/>
            <rFont val="Tahoma"/>
            <family val="0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0"/>
          </rPr>
          <t xml:space="preserve">Net Vehicle Gross Profit:
</t>
        </r>
        <r>
          <rPr>
            <sz val="8"/>
            <rFont val="Tahoma"/>
            <family val="2"/>
          </rPr>
          <t xml:space="preserve">Calculation based on Total Vehicle Gross Profit </t>
        </r>
        <r>
          <rPr>
            <u val="single"/>
            <sz val="8"/>
            <rFont val="Tahoma"/>
            <family val="2"/>
          </rPr>
          <t>minus</t>
        </r>
        <r>
          <rPr>
            <sz val="8"/>
            <rFont val="Tahoma"/>
            <family val="2"/>
          </rPr>
          <t xml:space="preserve"> Total Expenses (Web site cost + CPC expense).</t>
        </r>
        <r>
          <rPr>
            <sz val="8"/>
            <rFont val="Tahoma"/>
            <family val="0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0"/>
          </rPr>
          <t xml:space="preserve"># of CPC Clicks:
</t>
        </r>
        <r>
          <rPr>
            <sz val="8"/>
            <rFont val="Tahoma"/>
            <family val="2"/>
          </rPr>
          <t xml:space="preserve">Calculation is based on desired Number of Units Sold </t>
        </r>
        <r>
          <rPr>
            <u val="single"/>
            <sz val="8"/>
            <rFont val="Tahoma"/>
            <family val="2"/>
          </rPr>
          <t xml:space="preserve">multiplied </t>
        </r>
        <r>
          <rPr>
            <sz val="8"/>
            <rFont val="Tahoma"/>
            <family val="2"/>
          </rPr>
          <t xml:space="preserve"> by Average Total CPC per Unit Sold </t>
        </r>
        <r>
          <rPr>
            <u val="single"/>
            <sz val="8"/>
            <rFont val="Tahoma"/>
            <family val="2"/>
          </rPr>
          <t>divided</t>
        </r>
        <r>
          <rPr>
            <sz val="8"/>
            <rFont val="Tahoma"/>
            <family val="2"/>
          </rPr>
          <t xml:space="preserve"> by Average Cost/Bid per Click.</t>
        </r>
      </text>
    </comment>
    <comment ref="K14" authorId="0">
      <text>
        <r>
          <rPr>
            <b/>
            <sz val="8"/>
            <rFont val="Tahoma"/>
            <family val="0"/>
          </rPr>
          <t xml:space="preserve">CPC Closing Percentage:
</t>
        </r>
        <r>
          <rPr>
            <sz val="8"/>
            <rFont val="Tahoma"/>
            <family val="2"/>
          </rPr>
          <t xml:space="preserve">Required Unit Sales-CPC Closing % to </t>
        </r>
        <r>
          <rPr>
            <b/>
            <sz val="8"/>
            <rFont val="Tahoma"/>
            <family val="2"/>
          </rPr>
          <t>maintain the desired Average Total CPC per Unit Sold</t>
        </r>
        <r>
          <rPr>
            <sz val="8"/>
            <rFont val="Tahoma"/>
            <family val="2"/>
          </rPr>
          <t xml:space="preserve">. Both Average Total CPC per Unit Sold or Average Cost / Bid per Click will change this value.
</t>
        </r>
        <r>
          <rPr>
            <b/>
            <sz val="8"/>
            <rFont val="Tahoma"/>
            <family val="2"/>
          </rPr>
          <t>Note:</t>
        </r>
        <r>
          <rPr>
            <sz val="8"/>
            <rFont val="Tahoma"/>
            <family val="2"/>
          </rPr>
          <t xml:space="preserve"> In the column directly below you may recalculate Gross Profit Values and Return-on-Investment by modifying the CPC Closing Percentage.</t>
        </r>
      </text>
    </comment>
    <comment ref="L14" authorId="0">
      <text>
        <r>
          <rPr>
            <b/>
            <sz val="8"/>
            <rFont val="Tahoma"/>
            <family val="0"/>
          </rPr>
          <t xml:space="preserve">Return on Investment %:
</t>
        </r>
        <r>
          <rPr>
            <sz val="8"/>
            <rFont val="Tahoma"/>
            <family val="2"/>
          </rPr>
          <t>Return on Website and CPC marketing investment based on achieving 4 key components; Number of Units Sold, Average Gross Profit, maintaining the Average Total CPC per Unit Sold, and the CPC Closing Percentage.</t>
        </r>
      </text>
    </comment>
    <comment ref="K35" authorId="0">
      <text>
        <r>
          <rPr>
            <b/>
            <sz val="8"/>
            <rFont val="Tahoma"/>
            <family val="0"/>
          </rPr>
          <t>CPC Closing Percentage:</t>
        </r>
        <r>
          <rPr>
            <sz val="8"/>
            <rFont val="Tahoma"/>
            <family val="0"/>
          </rPr>
          <t xml:space="preserve">
Within this column you can enter up to 11 different combinations of CPC Closing Percentages which will recalculate the Number of Units Sold, Net Vehicle Gross Profit, and Return-on-Investment based on your ability to close on the Total # of CPC Clicks.
</t>
        </r>
        <r>
          <rPr>
            <b/>
            <sz val="8"/>
            <rFont val="Tahoma"/>
            <family val="2"/>
          </rPr>
          <t>It is suggested</t>
        </r>
        <r>
          <rPr>
            <sz val="8"/>
            <rFont val="Tahoma"/>
            <family val="0"/>
          </rPr>
          <t xml:space="preserve"> that until you're thoroughly familiar with this worksheet you simply enter .000 thru .0010, then modify the CPC Closing Percentages as your analysis progresses.</t>
        </r>
      </text>
    </comment>
    <comment ref="J5" authorId="0">
      <text>
        <r>
          <rPr>
            <b/>
            <sz val="8"/>
            <rFont val="Tahoma"/>
            <family val="0"/>
          </rPr>
          <t xml:space="preserve">Analysis Worksheet Title:
</t>
        </r>
        <r>
          <rPr>
            <sz val="8"/>
            <rFont val="Tahoma"/>
            <family val="2"/>
          </rPr>
          <t>This worksheet was originally design to analysis the effectiveness of a Cost-per-Click campaign pertaining to a dealership Web site but may also be utilized to track dealership Micro-Sites or Third-Party Lead Sources.
Enter a description that  best describes this worksheet  such as; Domain Address - Name or a Third-Party Lead source description.</t>
        </r>
      </text>
    </comment>
    <comment ref="J8" authorId="0">
      <text>
        <r>
          <rPr>
            <b/>
            <sz val="8"/>
            <rFont val="Tahoma"/>
            <family val="0"/>
          </rPr>
          <t xml:space="preserve">Monthly Worksheet Date:
</t>
        </r>
        <r>
          <rPr>
            <sz val="8"/>
            <rFont val="Tahoma"/>
            <family val="2"/>
          </rPr>
          <t>Enter The Current Month &amp; Year,
format (mm/yyyy)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B50" authorId="0">
      <text>
        <r>
          <rPr>
            <b/>
            <sz val="8"/>
            <rFont val="Tahoma"/>
            <family val="0"/>
          </rPr>
          <t>Average Vehicle Gross Profit Notation:</t>
        </r>
        <r>
          <rPr>
            <sz val="8"/>
            <rFont val="Tahoma"/>
            <family val="0"/>
          </rPr>
          <t xml:space="preserve">
This comment box is solely available for the purpose of notations concerning Gross Profit and any additional comments you would like to record concerning this analysis.</t>
        </r>
        <r>
          <rPr>
            <b/>
            <sz val="8"/>
            <rFont val="Tahoma"/>
            <family val="2"/>
          </rPr>
          <t xml:space="preserve"> e.g.</t>
        </r>
        <r>
          <rPr>
            <sz val="8"/>
            <rFont val="Tahoma"/>
            <family val="0"/>
          </rPr>
          <t xml:space="preserve"> Average Vehicle Gross Profit is without Finance &amp; Insurance and Service Department Income Potential. It is </t>
        </r>
        <r>
          <rPr>
            <u val="single"/>
            <sz val="8"/>
            <rFont val="Tahoma"/>
            <family val="2"/>
          </rPr>
          <t>not</t>
        </r>
        <r>
          <rPr>
            <sz val="8"/>
            <rFont val="Tahoma"/>
            <family val="0"/>
          </rPr>
          <t xml:space="preserve"> a required field</t>
        </r>
      </text>
    </comment>
  </commentList>
</comments>
</file>

<file path=xl/sharedStrings.xml><?xml version="1.0" encoding="utf-8"?>
<sst xmlns="http://schemas.openxmlformats.org/spreadsheetml/2006/main" count="72" uniqueCount="59">
  <si>
    <t>Number of Units Sold</t>
  </si>
  <si>
    <t>Monthly Site Cost</t>
  </si>
  <si>
    <t>Total Vehicle Gross Profit</t>
  </si>
  <si>
    <t>Avg Cost Per Unit Sold</t>
  </si>
  <si>
    <t>Net Vehicle Gross Profit</t>
  </si>
  <si>
    <t xml:space="preserve"># of CPC Clicks </t>
  </si>
  <si>
    <t xml:space="preserve">* Average Vehicle Gross Profit </t>
  </si>
  <si>
    <t>Average Cost / Bid per Click</t>
  </si>
  <si>
    <t>Number of Units Sold Online</t>
  </si>
  <si>
    <t>Cost Per Click - Sales Closing Percentage</t>
  </si>
  <si>
    <t>Total CPC Expense</t>
  </si>
  <si>
    <t>Average Total CPC per Unit Sold</t>
  </si>
  <si>
    <t>Return on Investment %</t>
  </si>
  <si>
    <t xml:space="preserve">Current Monthly Website Cost </t>
  </si>
  <si>
    <t>Gross Profit Values</t>
  </si>
  <si>
    <t>Internet Marketing Expense</t>
  </si>
  <si>
    <t>Values generated by entering the Number of Units Sold</t>
  </si>
  <si>
    <t>Values generated by entering CPC Closing Percentages</t>
  </si>
  <si>
    <t>CPC Closing Percentages</t>
  </si>
  <si>
    <t>Return-on-Investment &amp; Break-Even</t>
  </si>
  <si>
    <t>*</t>
  </si>
  <si>
    <t>Average Vehicle Gross Profit is without Finance &amp; Insurance and Service Department Income Potential</t>
  </si>
  <si>
    <t>It is not intended to meet all the dealership online reporting requirements to manage a cost-effective, successful online</t>
  </si>
  <si>
    <t>General Spreadsheet Usage Instructions</t>
  </si>
  <si>
    <r>
      <t>Color Coding</t>
    </r>
    <r>
      <rPr>
        <sz val="10"/>
        <rFont val="Arial"/>
        <family val="0"/>
      </rPr>
      <t xml:space="preserve"> is utilized to simplify usage of this spreadsheet. The only field that a user may input data is </t>
    </r>
    <r>
      <rPr>
        <b/>
        <sz val="10"/>
        <rFont val="Arial"/>
        <family val="2"/>
      </rPr>
      <t>YELLOW</t>
    </r>
    <r>
      <rPr>
        <sz val="10"/>
        <rFont val="Arial"/>
        <family val="2"/>
      </rPr>
      <t xml:space="preserve"> in color.</t>
    </r>
  </si>
  <si>
    <r>
      <t xml:space="preserve">There are </t>
    </r>
    <r>
      <rPr>
        <b/>
        <sz val="10"/>
        <rFont val="Arial"/>
        <family val="2"/>
      </rPr>
      <t>Help-Comment</t>
    </r>
    <r>
      <rPr>
        <sz val="10"/>
        <rFont val="Arial"/>
        <family val="0"/>
      </rPr>
      <t xml:space="preserve"> boxes on this spreadsheet, look for the </t>
    </r>
    <r>
      <rPr>
        <b/>
        <sz val="10"/>
        <rFont val="Arial"/>
        <family val="2"/>
      </rPr>
      <t>RED</t>
    </r>
    <r>
      <rPr>
        <sz val="10"/>
        <rFont val="Arial"/>
        <family val="0"/>
      </rPr>
      <t xml:space="preserve"> triangle and place your arrow over them for instructions.</t>
    </r>
  </si>
  <si>
    <r>
      <t>1 )</t>
    </r>
    <r>
      <rPr>
        <sz val="10"/>
        <rFont val="Arial"/>
        <family val="0"/>
      </rPr>
      <t xml:space="preserve"> Take one minute and read all the available Help-Comment boxes.</t>
    </r>
  </si>
  <si>
    <r>
      <t>2 )</t>
    </r>
    <r>
      <rPr>
        <sz val="10"/>
        <rFont val="Arial"/>
        <family val="0"/>
      </rPr>
      <t xml:space="preserve"> Enter a description that best describes your worksheet such as; Domain Address, Website Name</t>
    </r>
  </si>
  <si>
    <t>or a Third-Party Lead source description within the worksheet lead source analysis title.</t>
  </si>
  <si>
    <r>
      <t>3 )</t>
    </r>
    <r>
      <rPr>
        <sz val="10"/>
        <rFont val="Arial"/>
        <family val="0"/>
      </rPr>
      <t xml:space="preserve"> Enter the Current Month &amp; Year, format (mm/yyyy) within the Date Cell/Box.</t>
    </r>
  </si>
  <si>
    <t>You will see that the Activity Dates will self-populate.</t>
  </si>
  <si>
    <t>4 ) Enjoy and obtain a real return on your marketing investments.</t>
  </si>
  <si>
    <r>
      <t xml:space="preserve">Last but not least, as time progresses you'll establish </t>
    </r>
    <r>
      <rPr>
        <b/>
        <sz val="10"/>
        <rFont val="Arial"/>
        <family val="2"/>
      </rPr>
      <t>dealership benchmarks</t>
    </r>
    <r>
      <rPr>
        <sz val="10"/>
        <rFont val="Arial"/>
        <family val="0"/>
      </rPr>
      <t xml:space="preserve"> by monitoring and collecting the data made </t>
    </r>
  </si>
  <si>
    <t>Last and most importantly, if you have any questions as to how to use this spreadsheet;</t>
  </si>
  <si>
    <r>
      <t xml:space="preserve">E-mail </t>
    </r>
    <r>
      <rPr>
        <b/>
        <sz val="11"/>
        <color indexed="18"/>
        <rFont val="Arial"/>
        <family val="2"/>
      </rPr>
      <t xml:space="preserve">or </t>
    </r>
    <r>
      <rPr>
        <b/>
        <sz val="11"/>
        <rFont val="Arial"/>
        <family val="2"/>
      </rPr>
      <t xml:space="preserve">Call,  </t>
    </r>
    <r>
      <rPr>
        <b/>
        <sz val="11"/>
        <color indexed="18"/>
        <rFont val="Arial"/>
        <family val="2"/>
      </rPr>
      <t>IntactAuto Support: ExcelHelp@IntactAuto.com or visit the Website: www.IntactAuto.com</t>
    </r>
  </si>
  <si>
    <t>IntactAuto.com</t>
  </si>
  <si>
    <t>Created 01/04/2009, © All Right Reserved</t>
  </si>
  <si>
    <t>This Excel® spreadsheet was designed to assist the Automotive Dealer in determining the effectiveness of utilizing an</t>
  </si>
  <si>
    <t xml:space="preserve">in-house CPC (Cost-per-Click) advertising campaign within their dealership to market online their main Website, Micro-Sites, </t>
  </si>
  <si>
    <t>quickly calculate a dealerships Return-on-Investment when implementing a CPC program.</t>
  </si>
  <si>
    <t>marketing campaign. It is intended to be an easy to use spreadsheet which will assist an automotive dealer that needs to</t>
  </si>
  <si>
    <t>With the data generated by this spreadsheet a dealership will be able to determine the cost-effectiveness of a online campaign</t>
  </si>
  <si>
    <t>effectively running and managing an online CPC marketing campaign.</t>
  </si>
  <si>
    <t>and upon expanding on these raw calculated sales numbers be capable of projecting the potential gross profit generated by</t>
  </si>
  <si>
    <t>This Useful Spreadsheet will also;</t>
  </si>
  <si>
    <t>Allow you to alter your projects based on Units Sold or CPC Closing Percentages</t>
  </si>
  <si>
    <t>Calculate the required closing percentages need to obtain a Break-Even point</t>
  </si>
  <si>
    <t>Dealership Web Site Name</t>
  </si>
  <si>
    <t>This workbook may also be utilized for determining the actual units sales required simply to cover the cost of additional</t>
  </si>
  <si>
    <t>Web site service provider add-on's.</t>
  </si>
  <si>
    <t>Internet Marketing Return-On-Investment Analysis</t>
  </si>
  <si>
    <t>Provide the added flexibility of entering a desired Average Advertising Cost Per Sold Unit</t>
  </si>
  <si>
    <r>
      <t>4 )</t>
    </r>
    <r>
      <rPr>
        <sz val="10"/>
        <rFont val="Arial"/>
        <family val="0"/>
      </rPr>
      <t xml:space="preserve"> Begin entering your data; Sample data is currently entered within the </t>
    </r>
    <r>
      <rPr>
        <u val="single"/>
        <sz val="10"/>
        <rFont val="Arial"/>
        <family val="2"/>
      </rPr>
      <t>Yellow</t>
    </r>
    <r>
      <rPr>
        <sz val="10"/>
        <rFont val="Arial"/>
        <family val="0"/>
      </rPr>
      <t xml:space="preserve"> boxes, simply enter a replacement value.</t>
    </r>
  </si>
  <si>
    <t>available with this analysis reports and learn how to utilize it to manage individual marketing campaigns.</t>
  </si>
  <si>
    <r>
      <t>Average Advertising Cost Per Unit Sold:</t>
    </r>
    <r>
      <rPr>
        <sz val="8"/>
        <rFont val="Arial"/>
        <family val="2"/>
      </rPr>
      <t xml:space="preserve"> Calculation based on Total Advertising cost including Web site cost divided by Number of Units Sold.</t>
    </r>
  </si>
  <si>
    <r>
      <t>Cost-per-Click Closing Percentage:</t>
    </r>
    <r>
      <rPr>
        <sz val="8"/>
        <rFont val="Arial"/>
        <family val="2"/>
      </rPr>
      <t xml:space="preserve"> Required Unit Sales-CPC Closing % to maintain the desired Average Total CPC per Unit Sold.</t>
    </r>
  </si>
  <si>
    <r>
      <t xml:space="preserve">Return on Investment % : </t>
    </r>
    <r>
      <rPr>
        <sz val="8"/>
        <rFont val="Arial"/>
        <family val="2"/>
      </rPr>
      <t>Calculation based on Website &amp; CPC Expense, # of Units Sold, Avg. Gross Profit, Avg. Total CPC per Unit Sold, and the CPC Closing %.</t>
    </r>
  </si>
  <si>
    <t>and monitor the cost-effectiveness of Third-Party Flat Rate Lead providers.</t>
  </si>
  <si>
    <r>
      <t>Number of Units Sold:</t>
    </r>
    <r>
      <rPr>
        <sz val="8"/>
        <rFont val="Arial"/>
        <family val="2"/>
      </rPr>
      <t xml:space="preserve"> All calculation are the same as above except that the CPC Closing Percentages determine the Number of Units Sold.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</si>
</sst>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_);\(#,##0.0\)"/>
    <numFmt numFmtId="169" formatCode="0.000%"/>
    <numFmt numFmtId="170" formatCode="_(&quot;$&quot;* #,##0.000_);_(&quot;$&quot;* \(#,##0.000\);_(&quot;$&quot;* &quot;-&quot;???_);_(@_)"/>
    <numFmt numFmtId="171" formatCode="0.0"/>
    <numFmt numFmtId="172" formatCode="[$-409]mmmm\-yy;@"/>
  </numFmts>
  <fonts count="20">
    <font>
      <sz val="10"/>
      <name val="Arial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6"/>
      <color indexed="1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8"/>
      <name val="Tahoma"/>
      <family val="2"/>
    </font>
    <font>
      <b/>
      <sz val="14"/>
      <color indexed="18"/>
      <name val="Arial"/>
      <family val="2"/>
    </font>
    <font>
      <b/>
      <sz val="20"/>
      <color indexed="18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b/>
      <sz val="14"/>
      <color indexed="22"/>
      <name val="Arial"/>
      <family val="2"/>
    </font>
    <font>
      <b/>
      <sz val="10"/>
      <color indexed="22"/>
      <name val="Arial"/>
      <family val="2"/>
    </font>
    <font>
      <sz val="12"/>
      <name val="Arial"/>
      <family val="0"/>
    </font>
    <font>
      <u val="single"/>
      <sz val="10"/>
      <name val="Arial"/>
      <family val="2"/>
    </font>
    <font>
      <b/>
      <sz val="8"/>
      <name val="Arial"/>
      <family val="2"/>
    </font>
    <font>
      <b/>
      <u val="single"/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left" indent="2"/>
      <protection hidden="1"/>
    </xf>
    <xf numFmtId="44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4" fontId="0" fillId="2" borderId="1" xfId="0" applyNumberFormat="1" applyFill="1" applyBorder="1" applyAlignment="1" applyProtection="1">
      <alignment shrinkToFit="1"/>
      <protection hidden="1"/>
    </xf>
    <xf numFmtId="44" fontId="0" fillId="3" borderId="1" xfId="0" applyNumberFormat="1" applyFill="1" applyBorder="1" applyAlignment="1" applyProtection="1">
      <alignment shrinkToFit="1"/>
      <protection hidden="1"/>
    </xf>
    <xf numFmtId="0" fontId="0" fillId="0" borderId="0" xfId="0" applyAlignment="1" applyProtection="1">
      <alignment shrinkToFit="1"/>
      <protection hidden="1"/>
    </xf>
    <xf numFmtId="44" fontId="0" fillId="4" borderId="1" xfId="0" applyNumberFormat="1" applyFill="1" applyBorder="1" applyAlignment="1" applyProtection="1">
      <alignment shrinkToFit="1"/>
      <protection hidden="1"/>
    </xf>
    <xf numFmtId="168" fontId="0" fillId="2" borderId="1" xfId="0" applyNumberFormat="1" applyFill="1" applyBorder="1" applyAlignment="1" applyProtection="1">
      <alignment shrinkToFit="1"/>
      <protection hidden="1"/>
    </xf>
    <xf numFmtId="169" fontId="0" fillId="4" borderId="1" xfId="0" applyNumberFormat="1" applyFill="1" applyBorder="1" applyAlignment="1" applyProtection="1">
      <alignment shrinkToFit="1"/>
      <protection hidden="1"/>
    </xf>
    <xf numFmtId="171" fontId="0" fillId="5" borderId="1" xfId="0" applyNumberForma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10" fontId="0" fillId="6" borderId="1" xfId="0" applyNumberFormat="1" applyFill="1" applyBorder="1" applyAlignment="1" applyProtection="1">
      <alignment shrinkToFit="1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0" fillId="0" borderId="0" xfId="0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left" indent="1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Alignment="1" applyProtection="1">
      <alignment horizontal="left" indent="1"/>
      <protection hidden="1"/>
    </xf>
    <xf numFmtId="0" fontId="2" fillId="0" borderId="0" xfId="0" applyFont="1" applyFill="1" applyBorder="1" applyAlignment="1" applyProtection="1">
      <alignment horizontal="left" indent="1"/>
      <protection hidden="1"/>
    </xf>
    <xf numFmtId="0" fontId="0" fillId="0" borderId="0" xfId="0" applyFill="1" applyBorder="1" applyAlignment="1" applyProtection="1">
      <alignment horizontal="left" indent="2"/>
      <protection hidden="1"/>
    </xf>
    <xf numFmtId="0" fontId="0" fillId="0" borderId="0" xfId="0" applyAlignment="1" applyProtection="1">
      <alignment horizontal="left" indent="2"/>
      <protection hidden="1"/>
    </xf>
    <xf numFmtId="0" fontId="2" fillId="0" borderId="0" xfId="0" applyFont="1" applyAlignment="1" applyProtection="1">
      <alignment horizontal="left" indent="3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 indent="1"/>
      <protection hidden="1"/>
    </xf>
    <xf numFmtId="0" fontId="12" fillId="0" borderId="0" xfId="0" applyFont="1" applyFill="1" applyBorder="1" applyAlignment="1" applyProtection="1">
      <alignment horizontal="left" indent="1"/>
      <protection hidden="1"/>
    </xf>
    <xf numFmtId="0" fontId="13" fillId="0" borderId="0" xfId="0" applyFont="1" applyFill="1" applyBorder="1" applyAlignment="1" applyProtection="1">
      <alignment horizontal="left" indent="1"/>
      <protection hidden="1"/>
    </xf>
    <xf numFmtId="0" fontId="0" fillId="0" borderId="0" xfId="0" applyFill="1" applyAlignment="1" applyProtection="1">
      <alignment/>
      <protection hidden="1"/>
    </xf>
    <xf numFmtId="0" fontId="14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44" fontId="0" fillId="7" borderId="1" xfId="0" applyNumberFormat="1" applyFill="1" applyBorder="1" applyAlignment="1" applyProtection="1">
      <alignment/>
      <protection locked="0"/>
    </xf>
    <xf numFmtId="1" fontId="0" fillId="7" borderId="1" xfId="0" applyNumberFormat="1" applyFill="1" applyBorder="1" applyAlignment="1" applyProtection="1">
      <alignment horizontal="center"/>
      <protection locked="0"/>
    </xf>
    <xf numFmtId="169" fontId="0" fillId="7" borderId="1" xfId="0" applyNumberFormat="1" applyFill="1" applyBorder="1" applyAlignment="1" applyProtection="1">
      <alignment shrinkToFit="1"/>
      <protection locked="0"/>
    </xf>
    <xf numFmtId="0" fontId="0" fillId="6" borderId="1" xfId="0" applyFont="1" applyFill="1" applyBorder="1" applyAlignment="1" applyProtection="1">
      <alignment horizontal="center" vertical="center" wrapText="1"/>
      <protection hidden="1"/>
    </xf>
    <xf numFmtId="0" fontId="0" fillId="8" borderId="1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0" fillId="7" borderId="2" xfId="0" applyFont="1" applyFill="1" applyBorder="1" applyAlignment="1" applyProtection="1">
      <alignment horizontal="left" vertical="center" indent="1" shrinkToFit="1"/>
      <protection locked="0"/>
    </xf>
    <xf numFmtId="0" fontId="0" fillId="7" borderId="3" xfId="0" applyFont="1" applyFill="1" applyBorder="1" applyAlignment="1" applyProtection="1">
      <alignment horizontal="left" vertical="center" indent="1" shrinkToFit="1"/>
      <protection locked="0"/>
    </xf>
    <xf numFmtId="0" fontId="0" fillId="7" borderId="4" xfId="0" applyFont="1" applyFill="1" applyBorder="1" applyAlignment="1" applyProtection="1">
      <alignment horizontal="left" vertical="center" indent="1" shrinkToFit="1"/>
      <protection locked="0"/>
    </xf>
    <xf numFmtId="0" fontId="14" fillId="0" borderId="5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" fillId="5" borderId="2" xfId="0" applyFont="1" applyFill="1" applyBorder="1" applyAlignment="1" applyProtection="1">
      <alignment horizontal="center" vertical="center"/>
      <protection hidden="1"/>
    </xf>
    <xf numFmtId="0" fontId="2" fillId="5" borderId="4" xfId="0" applyFont="1" applyFill="1" applyBorder="1" applyAlignment="1" applyProtection="1">
      <alignment horizontal="center" vertical="center"/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172" fontId="16" fillId="7" borderId="6" xfId="0" applyNumberFormat="1" applyFont="1" applyFill="1" applyBorder="1" applyAlignment="1" applyProtection="1">
      <alignment horizontal="center" vertical="center"/>
      <protection locked="0"/>
    </xf>
    <xf numFmtId="172" fontId="16" fillId="7" borderId="7" xfId="0" applyNumberFormat="1" applyFont="1" applyFill="1" applyBorder="1" applyAlignment="1" applyProtection="1">
      <alignment horizontal="center" vertical="center"/>
      <protection locked="0"/>
    </xf>
    <xf numFmtId="172" fontId="16" fillId="7" borderId="8" xfId="0" applyNumberFormat="1" applyFont="1" applyFill="1" applyBorder="1" applyAlignment="1" applyProtection="1">
      <alignment horizontal="center" vertical="center"/>
      <protection locked="0"/>
    </xf>
    <xf numFmtId="172" fontId="16" fillId="7" borderId="9" xfId="0" applyNumberFormat="1" applyFont="1" applyFill="1" applyBorder="1" applyAlignment="1" applyProtection="1">
      <alignment horizontal="center" vertical="center"/>
      <protection locked="0"/>
    </xf>
    <xf numFmtId="172" fontId="16" fillId="7" borderId="10" xfId="0" applyNumberFormat="1" applyFont="1" applyFill="1" applyBorder="1" applyAlignment="1" applyProtection="1">
      <alignment horizontal="center" vertical="center"/>
      <protection locked="0"/>
    </xf>
    <xf numFmtId="172" fontId="16" fillId="7" borderId="11" xfId="0" applyNumberFormat="1" applyFont="1" applyFill="1" applyBorder="1" applyAlignment="1" applyProtection="1">
      <alignment horizontal="center" vertical="center"/>
      <protection locked="0"/>
    </xf>
    <xf numFmtId="0" fontId="16" fillId="7" borderId="6" xfId="0" applyFont="1" applyFill="1" applyBorder="1" applyAlignment="1" applyProtection="1">
      <alignment horizontal="center" vertical="center"/>
      <protection locked="0"/>
    </xf>
    <xf numFmtId="0" fontId="16" fillId="7" borderId="7" xfId="0" applyFont="1" applyFill="1" applyBorder="1" applyAlignment="1" applyProtection="1">
      <alignment horizontal="center" vertical="center"/>
      <protection locked="0"/>
    </xf>
    <xf numFmtId="0" fontId="16" fillId="7" borderId="8" xfId="0" applyFont="1" applyFill="1" applyBorder="1" applyAlignment="1" applyProtection="1">
      <alignment horizontal="center" vertical="center"/>
      <protection locked="0"/>
    </xf>
    <xf numFmtId="0" fontId="16" fillId="7" borderId="9" xfId="0" applyFont="1" applyFill="1" applyBorder="1" applyAlignment="1" applyProtection="1">
      <alignment horizontal="center" vertical="center"/>
      <protection locked="0"/>
    </xf>
    <xf numFmtId="0" fontId="16" fillId="7" borderId="10" xfId="0" applyFont="1" applyFill="1" applyBorder="1" applyAlignment="1" applyProtection="1">
      <alignment horizontal="center" vertical="center"/>
      <protection locked="0"/>
    </xf>
    <xf numFmtId="0" fontId="16" fillId="7" borderId="11" xfId="0" applyFont="1" applyFill="1" applyBorder="1" applyAlignment="1" applyProtection="1">
      <alignment horizontal="center" vertical="center"/>
      <protection locked="0"/>
    </xf>
    <xf numFmtId="0" fontId="2" fillId="9" borderId="2" xfId="0" applyFont="1" applyFill="1" applyBorder="1" applyAlignment="1" applyProtection="1">
      <alignment horizontal="center" vertical="center"/>
      <protection hidden="1"/>
    </xf>
    <xf numFmtId="0" fontId="2" fillId="9" borderId="3" xfId="0" applyFont="1" applyFill="1" applyBorder="1" applyAlignment="1" applyProtection="1">
      <alignment horizontal="center" vertical="center"/>
      <protection hidden="1"/>
    </xf>
    <xf numFmtId="0" fontId="2" fillId="9" borderId="4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3"/>
  </sheetPr>
  <dimension ref="A2:M45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1.7109375" style="2" customWidth="1"/>
    <col min="2" max="2" width="10.7109375" style="2" customWidth="1"/>
    <col min="3" max="4" width="9.140625" style="2" customWidth="1"/>
    <col min="5" max="5" width="10.7109375" style="2" customWidth="1"/>
    <col min="6" max="10" width="9.140625" style="2" customWidth="1"/>
    <col min="11" max="11" width="6.7109375" style="2" customWidth="1"/>
    <col min="12" max="13" width="9.140625" style="2" customWidth="1"/>
  </cols>
  <sheetData>
    <row r="1" ht="1.5" customHeight="1"/>
    <row r="2" ht="20.25">
      <c r="B2" s="14" t="s">
        <v>50</v>
      </c>
    </row>
    <row r="4" spans="1:13" ht="12.75">
      <c r="A4" s="20"/>
      <c r="B4" s="21" t="s">
        <v>37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2.75">
      <c r="A5" s="20"/>
      <c r="B5" s="21" t="s">
        <v>38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2.75">
      <c r="A6" s="20"/>
      <c r="B6" s="21" t="s">
        <v>57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12.75">
      <c r="A7" s="20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12.75">
      <c r="A8" s="20"/>
      <c r="B8" s="21" t="s">
        <v>22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2.75">
      <c r="A9" s="20"/>
      <c r="B9" s="23" t="s">
        <v>40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ht="12.75">
      <c r="A10" s="20"/>
      <c r="B10" s="21" t="s">
        <v>39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12.75">
      <c r="A11" s="20"/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ht="12.75">
      <c r="A12" s="20"/>
      <c r="B12" s="21" t="s">
        <v>41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12.75">
      <c r="A13" s="20"/>
      <c r="B13" s="21" t="s">
        <v>43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12.75">
      <c r="A14" s="20"/>
      <c r="B14" s="21" t="s">
        <v>42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ht="12.75">
      <c r="A15" s="20"/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ht="12.75">
      <c r="A16" s="20"/>
      <c r="B16" s="24" t="s">
        <v>44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8" spans="1:13" ht="12.75">
      <c r="A18" s="20"/>
      <c r="B18" s="25" t="s">
        <v>46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 ht="12.75">
      <c r="A19" s="20"/>
      <c r="B19" s="25" t="s">
        <v>45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3" ht="12.75">
      <c r="A20" s="20"/>
      <c r="B20" s="25" t="s">
        <v>51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3" ht="12.75">
      <c r="A21" s="20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 ht="12.75">
      <c r="A22" s="20"/>
      <c r="B22" s="21" t="s">
        <v>48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ht="12.75">
      <c r="A23" s="20"/>
      <c r="B23" s="21" t="s">
        <v>49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3" ht="12.75">
      <c r="A24" s="20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ht="18">
      <c r="B25" s="18" t="s">
        <v>23</v>
      </c>
    </row>
    <row r="27" ht="12.75">
      <c r="B27" s="24" t="s">
        <v>24</v>
      </c>
    </row>
    <row r="28" ht="12.75">
      <c r="B28" s="21" t="s">
        <v>25</v>
      </c>
    </row>
    <row r="29" ht="12.75">
      <c r="B29" s="26"/>
    </row>
    <row r="30" ht="12.75">
      <c r="B30" s="27" t="s">
        <v>26</v>
      </c>
    </row>
    <row r="31" ht="12.75">
      <c r="B31" s="27" t="s">
        <v>27</v>
      </c>
    </row>
    <row r="32" ht="12.75">
      <c r="C32" s="28" t="s">
        <v>28</v>
      </c>
    </row>
    <row r="33" ht="12.75">
      <c r="B33" s="27" t="s">
        <v>29</v>
      </c>
    </row>
    <row r="34" ht="12.75">
      <c r="C34" s="28" t="s">
        <v>30</v>
      </c>
    </row>
    <row r="35" ht="12.75">
      <c r="B35" s="27" t="s">
        <v>52</v>
      </c>
    </row>
    <row r="36" ht="12.75">
      <c r="B36" s="27" t="s">
        <v>31</v>
      </c>
    </row>
    <row r="37" ht="12.75">
      <c r="C37" s="28"/>
    </row>
    <row r="38" ht="12.75">
      <c r="B38" s="29" t="s">
        <v>32</v>
      </c>
    </row>
    <row r="39" ht="12.75">
      <c r="B39" s="21" t="s">
        <v>53</v>
      </c>
    </row>
    <row r="40" ht="12.75">
      <c r="C40" s="28"/>
    </row>
    <row r="42" spans="1:13" ht="15">
      <c r="A42" s="20"/>
      <c r="B42" s="30" t="s">
        <v>33</v>
      </c>
      <c r="C42" s="21"/>
      <c r="D42" s="22"/>
      <c r="E42" s="22"/>
      <c r="F42" s="22"/>
      <c r="G42" s="22"/>
      <c r="H42" s="22"/>
      <c r="I42" s="22"/>
      <c r="J42" s="22"/>
      <c r="K42" s="22"/>
      <c r="L42" s="22"/>
      <c r="M42" s="22"/>
    </row>
    <row r="43" spans="1:13" ht="15">
      <c r="A43" s="20"/>
      <c r="B43" s="31" t="s">
        <v>34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</row>
    <row r="44" spans="1:13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18" customHeight="1">
      <c r="A45" s="32"/>
      <c r="B45" s="42" t="str">
        <f>Admin!A3</f>
        <v>Created 01/04/2009, © All Right Reserved</v>
      </c>
      <c r="C45" s="42"/>
      <c r="D45" s="42"/>
      <c r="E45" s="42"/>
      <c r="F45" s="32"/>
      <c r="G45" s="32"/>
      <c r="H45" s="32"/>
      <c r="I45" s="43" t="str">
        <f>Admin!A2</f>
        <v>IntactAuto.com</v>
      </c>
      <c r="J45" s="43"/>
      <c r="K45" s="43"/>
      <c r="L45" s="43"/>
      <c r="M45" s="43"/>
    </row>
  </sheetData>
  <sheetProtection password="E2F5" sheet="1" objects="1" scenarios="1" selectLockedCells="1"/>
  <mergeCells count="2">
    <mergeCell ref="B45:E45"/>
    <mergeCell ref="I45:M45"/>
  </mergeCells>
  <printOptions horizontalCentered="1" verticalCentered="1"/>
  <pageMargins left="0.25" right="0.25" top="0.25" bottom="0.25" header="0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0"/>
  </sheetPr>
  <dimension ref="A2:P54"/>
  <sheetViews>
    <sheetView showGridLines="0" showRowColHeaders="0" workbookViewId="0" topLeftCell="A1">
      <selection activeCell="E5" sqref="E5"/>
    </sheetView>
  </sheetViews>
  <sheetFormatPr defaultColWidth="9.140625" defaultRowHeight="12.75"/>
  <cols>
    <col min="1" max="1" width="3.7109375" style="2" customWidth="1"/>
    <col min="2" max="2" width="10.7109375" style="2" customWidth="1"/>
    <col min="3" max="5" width="12.7109375" style="2" customWidth="1"/>
    <col min="6" max="6" width="3.7109375" style="2" customWidth="1"/>
    <col min="7" max="8" width="12.7109375" style="2" customWidth="1"/>
    <col min="9" max="9" width="3.7109375" style="2" customWidth="1"/>
    <col min="10" max="10" width="10.7109375" style="2" customWidth="1"/>
    <col min="11" max="12" width="12.7109375" style="2" customWidth="1"/>
    <col min="13" max="13" width="14.28125" style="2" customWidth="1"/>
    <col min="14" max="14" width="4.7109375" style="17" hidden="1" customWidth="1"/>
    <col min="15" max="16384" width="9.140625" style="2" customWidth="1"/>
  </cols>
  <sheetData>
    <row r="1" ht="0.75" customHeight="1"/>
    <row r="2" ht="26.25">
      <c r="B2" s="19" t="s">
        <v>50</v>
      </c>
    </row>
    <row r="3" ht="12.75">
      <c r="B3" s="1"/>
    </row>
    <row r="4" ht="4.5" customHeight="1">
      <c r="B4" s="1"/>
    </row>
    <row r="5" spans="2:12" ht="12.75" customHeight="1">
      <c r="B5" s="3" t="s">
        <v>13</v>
      </c>
      <c r="E5" s="37">
        <v>1000</v>
      </c>
      <c r="J5" s="59" t="s">
        <v>47</v>
      </c>
      <c r="K5" s="60"/>
      <c r="L5" s="61"/>
    </row>
    <row r="6" spans="2:12" ht="12.75" customHeight="1">
      <c r="B6" s="3" t="s">
        <v>11</v>
      </c>
      <c r="E6" s="37">
        <v>250</v>
      </c>
      <c r="J6" s="62"/>
      <c r="K6" s="63"/>
      <c r="L6" s="64"/>
    </row>
    <row r="7" spans="2:5" ht="12.75" customHeight="1">
      <c r="B7" s="3" t="s">
        <v>7</v>
      </c>
      <c r="E7" s="37">
        <v>3</v>
      </c>
    </row>
    <row r="8" spans="2:12" ht="12.75" customHeight="1">
      <c r="B8" s="3" t="s">
        <v>6</v>
      </c>
      <c r="E8" s="37">
        <v>1400</v>
      </c>
      <c r="J8" s="53">
        <v>39814</v>
      </c>
      <c r="K8" s="54"/>
      <c r="L8" s="55"/>
    </row>
    <row r="9" spans="2:12" ht="14.25">
      <c r="B9" s="3"/>
      <c r="E9" s="4"/>
      <c r="J9" s="56"/>
      <c r="K9" s="57"/>
      <c r="L9" s="58"/>
    </row>
    <row r="10" spans="2:5" ht="18">
      <c r="B10" s="18" t="s">
        <v>8</v>
      </c>
      <c r="E10" s="4"/>
    </row>
    <row r="11" spans="2:5" ht="12.75">
      <c r="B11" s="16" t="s">
        <v>16</v>
      </c>
      <c r="E11" s="4"/>
    </row>
    <row r="12" spans="2:5" ht="12.75">
      <c r="B12" s="5"/>
      <c r="E12" s="4"/>
    </row>
    <row r="13" spans="3:12" ht="18" customHeight="1">
      <c r="C13" s="50" t="s">
        <v>15</v>
      </c>
      <c r="D13" s="52"/>
      <c r="E13" s="51"/>
      <c r="G13" s="50" t="s">
        <v>14</v>
      </c>
      <c r="H13" s="51"/>
      <c r="J13" s="65" t="s">
        <v>19</v>
      </c>
      <c r="K13" s="66"/>
      <c r="L13" s="67"/>
    </row>
    <row r="14" spans="2:12" ht="30" customHeight="1">
      <c r="B14" s="40" t="s">
        <v>0</v>
      </c>
      <c r="C14" s="41" t="s">
        <v>1</v>
      </c>
      <c r="D14" s="41" t="s">
        <v>10</v>
      </c>
      <c r="E14" s="41" t="s">
        <v>3</v>
      </c>
      <c r="G14" s="41" t="s">
        <v>2</v>
      </c>
      <c r="H14" s="41" t="s">
        <v>4</v>
      </c>
      <c r="J14" s="41" t="s">
        <v>5</v>
      </c>
      <c r="K14" s="41" t="s">
        <v>18</v>
      </c>
      <c r="L14" s="41" t="s">
        <v>12</v>
      </c>
    </row>
    <row r="15" spans="2:14" ht="12.75" customHeight="1">
      <c r="B15" s="38">
        <v>0</v>
      </c>
      <c r="C15" s="6">
        <f>SUM($E$5)</f>
        <v>1000</v>
      </c>
      <c r="D15" s="6">
        <f>SUM($E$6*B15)</f>
        <v>0</v>
      </c>
      <c r="E15" s="7">
        <f aca="true" t="shared" si="0" ref="E15:E25">IF(B15&lt;&gt;0,IF(D15&lt;&gt;0,SUM((C15+D15)/B15),0),0)</f>
        <v>0</v>
      </c>
      <c r="F15" s="8"/>
      <c r="G15" s="6">
        <f>SUM($E$8*B15)</f>
        <v>0</v>
      </c>
      <c r="H15" s="9">
        <f>SUM(G15-(C15+D15))</f>
        <v>-1000</v>
      </c>
      <c r="I15" s="8"/>
      <c r="J15" s="10">
        <f aca="true" t="shared" si="1" ref="J15:J25">IF($E$7&lt;&gt;0,IF(D15&lt;&gt;0,SUM(D15/$E$7),0),0)</f>
        <v>0</v>
      </c>
      <c r="K15" s="11">
        <f aca="true" t="shared" si="2" ref="K15:K25">IF(J15&lt;&gt;0,IF(B15&lt;&gt;0,SUM(B15/J15),0),0)</f>
        <v>0</v>
      </c>
      <c r="L15" s="15">
        <f aca="true" t="shared" si="3" ref="L15:L24">IF(H15&lt;&gt;0,IF(SUM(C15+D15)&lt;&gt;0,SUM(H15/SUM(C15+D15)),0),0)</f>
        <v>-1</v>
      </c>
      <c r="M15" s="13">
        <f aca="true" t="shared" si="4" ref="M15:M25">IF(N15=8,"",IF(N15=2,"&lt;&lt; Profit Point",""))</f>
      </c>
      <c r="N15" s="17">
        <f aca="true" t="shared" si="5" ref="N15:N25">IF(SUM(L15)&lt;0,8,IF(N14=8,2,1))</f>
        <v>8</v>
      </c>
    </row>
    <row r="16" spans="2:14" ht="12.75">
      <c r="B16" s="38">
        <v>1</v>
      </c>
      <c r="C16" s="6">
        <f aca="true" t="shared" si="6" ref="C16:C25">SUM($E$5)</f>
        <v>1000</v>
      </c>
      <c r="D16" s="6">
        <f aca="true" t="shared" si="7" ref="D16:D25">SUM($E$6*B16)</f>
        <v>250</v>
      </c>
      <c r="E16" s="7">
        <f t="shared" si="0"/>
        <v>1250</v>
      </c>
      <c r="F16" s="8"/>
      <c r="G16" s="6">
        <f aca="true" t="shared" si="8" ref="G16:G25">SUM($E$8*B16)</f>
        <v>1400</v>
      </c>
      <c r="H16" s="9">
        <f aca="true" t="shared" si="9" ref="H16:H25">SUM(G16-(C16+D16))</f>
        <v>150</v>
      </c>
      <c r="I16" s="8"/>
      <c r="J16" s="10">
        <f t="shared" si="1"/>
        <v>83.33333333333333</v>
      </c>
      <c r="K16" s="11">
        <f t="shared" si="2"/>
        <v>0.012</v>
      </c>
      <c r="L16" s="15">
        <f t="shared" si="3"/>
        <v>0.12</v>
      </c>
      <c r="M16" s="13" t="str">
        <f t="shared" si="4"/>
        <v>&lt;&lt; Profit Point</v>
      </c>
      <c r="N16" s="17">
        <f t="shared" si="5"/>
        <v>2</v>
      </c>
    </row>
    <row r="17" spans="2:14" ht="12.75">
      <c r="B17" s="38">
        <v>2</v>
      </c>
      <c r="C17" s="6">
        <f t="shared" si="6"/>
        <v>1000</v>
      </c>
      <c r="D17" s="6">
        <f t="shared" si="7"/>
        <v>500</v>
      </c>
      <c r="E17" s="7">
        <f t="shared" si="0"/>
        <v>750</v>
      </c>
      <c r="F17" s="8"/>
      <c r="G17" s="6">
        <f t="shared" si="8"/>
        <v>2800</v>
      </c>
      <c r="H17" s="9">
        <f t="shared" si="9"/>
        <v>1300</v>
      </c>
      <c r="I17" s="8"/>
      <c r="J17" s="10">
        <f t="shared" si="1"/>
        <v>166.66666666666666</v>
      </c>
      <c r="K17" s="11">
        <f t="shared" si="2"/>
        <v>0.012</v>
      </c>
      <c r="L17" s="15">
        <f t="shared" si="3"/>
        <v>0.8666666666666667</v>
      </c>
      <c r="M17" s="13">
        <f t="shared" si="4"/>
      </c>
      <c r="N17" s="17">
        <f t="shared" si="5"/>
        <v>1</v>
      </c>
    </row>
    <row r="18" spans="2:14" ht="12.75">
      <c r="B18" s="38">
        <v>3</v>
      </c>
      <c r="C18" s="6">
        <f t="shared" si="6"/>
        <v>1000</v>
      </c>
      <c r="D18" s="6">
        <f t="shared" si="7"/>
        <v>750</v>
      </c>
      <c r="E18" s="7">
        <f t="shared" si="0"/>
        <v>583.3333333333334</v>
      </c>
      <c r="F18" s="8"/>
      <c r="G18" s="6">
        <f t="shared" si="8"/>
        <v>4200</v>
      </c>
      <c r="H18" s="9">
        <f t="shared" si="9"/>
        <v>2450</v>
      </c>
      <c r="I18" s="8"/>
      <c r="J18" s="10">
        <f t="shared" si="1"/>
        <v>250</v>
      </c>
      <c r="K18" s="11">
        <f t="shared" si="2"/>
        <v>0.012</v>
      </c>
      <c r="L18" s="15">
        <f t="shared" si="3"/>
        <v>1.4</v>
      </c>
      <c r="M18" s="13">
        <f t="shared" si="4"/>
      </c>
      <c r="N18" s="17">
        <f t="shared" si="5"/>
        <v>1</v>
      </c>
    </row>
    <row r="19" spans="2:14" ht="12.75">
      <c r="B19" s="38">
        <v>4</v>
      </c>
      <c r="C19" s="6">
        <f t="shared" si="6"/>
        <v>1000</v>
      </c>
      <c r="D19" s="6">
        <f t="shared" si="7"/>
        <v>1000</v>
      </c>
      <c r="E19" s="7">
        <f t="shared" si="0"/>
        <v>500</v>
      </c>
      <c r="F19" s="8"/>
      <c r="G19" s="6">
        <f t="shared" si="8"/>
        <v>5600</v>
      </c>
      <c r="H19" s="9">
        <f t="shared" si="9"/>
        <v>3600</v>
      </c>
      <c r="I19" s="8"/>
      <c r="J19" s="10">
        <f t="shared" si="1"/>
        <v>333.3333333333333</v>
      </c>
      <c r="K19" s="11">
        <f t="shared" si="2"/>
        <v>0.012</v>
      </c>
      <c r="L19" s="15">
        <f t="shared" si="3"/>
        <v>1.8</v>
      </c>
      <c r="M19" s="13">
        <f t="shared" si="4"/>
      </c>
      <c r="N19" s="17">
        <f t="shared" si="5"/>
        <v>1</v>
      </c>
    </row>
    <row r="20" spans="2:14" ht="12.75">
      <c r="B20" s="38">
        <v>5</v>
      </c>
      <c r="C20" s="6">
        <f t="shared" si="6"/>
        <v>1000</v>
      </c>
      <c r="D20" s="6">
        <f t="shared" si="7"/>
        <v>1250</v>
      </c>
      <c r="E20" s="7">
        <f t="shared" si="0"/>
        <v>450</v>
      </c>
      <c r="F20" s="8"/>
      <c r="G20" s="6">
        <f t="shared" si="8"/>
        <v>7000</v>
      </c>
      <c r="H20" s="9">
        <f t="shared" si="9"/>
        <v>4750</v>
      </c>
      <c r="I20" s="8"/>
      <c r="J20" s="10">
        <f t="shared" si="1"/>
        <v>416.6666666666667</v>
      </c>
      <c r="K20" s="11">
        <f t="shared" si="2"/>
        <v>0.012</v>
      </c>
      <c r="L20" s="15">
        <f t="shared" si="3"/>
        <v>2.111111111111111</v>
      </c>
      <c r="M20" s="13">
        <f t="shared" si="4"/>
      </c>
      <c r="N20" s="17">
        <f t="shared" si="5"/>
        <v>1</v>
      </c>
    </row>
    <row r="21" spans="2:14" ht="12.75">
      <c r="B21" s="38">
        <v>6</v>
      </c>
      <c r="C21" s="6">
        <f t="shared" si="6"/>
        <v>1000</v>
      </c>
      <c r="D21" s="6">
        <f t="shared" si="7"/>
        <v>1500</v>
      </c>
      <c r="E21" s="7">
        <f t="shared" si="0"/>
        <v>416.6666666666667</v>
      </c>
      <c r="F21" s="8"/>
      <c r="G21" s="6">
        <f t="shared" si="8"/>
        <v>8400</v>
      </c>
      <c r="H21" s="9">
        <f t="shared" si="9"/>
        <v>5900</v>
      </c>
      <c r="I21" s="8"/>
      <c r="J21" s="10">
        <f t="shared" si="1"/>
        <v>500</v>
      </c>
      <c r="K21" s="11">
        <f t="shared" si="2"/>
        <v>0.012</v>
      </c>
      <c r="L21" s="15">
        <f t="shared" si="3"/>
        <v>2.36</v>
      </c>
      <c r="M21" s="13">
        <f t="shared" si="4"/>
      </c>
      <c r="N21" s="17">
        <f t="shared" si="5"/>
        <v>1</v>
      </c>
    </row>
    <row r="22" spans="2:14" ht="12.75">
      <c r="B22" s="38">
        <v>7</v>
      </c>
      <c r="C22" s="6">
        <f t="shared" si="6"/>
        <v>1000</v>
      </c>
      <c r="D22" s="6">
        <f t="shared" si="7"/>
        <v>1750</v>
      </c>
      <c r="E22" s="7">
        <f t="shared" si="0"/>
        <v>392.85714285714283</v>
      </c>
      <c r="F22" s="8"/>
      <c r="G22" s="6">
        <f t="shared" si="8"/>
        <v>9800</v>
      </c>
      <c r="H22" s="9">
        <f t="shared" si="9"/>
        <v>7050</v>
      </c>
      <c r="I22" s="8"/>
      <c r="J22" s="10">
        <f t="shared" si="1"/>
        <v>583.3333333333334</v>
      </c>
      <c r="K22" s="11">
        <f t="shared" si="2"/>
        <v>0.011999999999999999</v>
      </c>
      <c r="L22" s="15">
        <f t="shared" si="3"/>
        <v>2.5636363636363635</v>
      </c>
      <c r="M22" s="13">
        <f t="shared" si="4"/>
      </c>
      <c r="N22" s="17">
        <f t="shared" si="5"/>
        <v>1</v>
      </c>
    </row>
    <row r="23" spans="2:14" ht="12.75">
      <c r="B23" s="38">
        <v>8</v>
      </c>
      <c r="C23" s="6">
        <f t="shared" si="6"/>
        <v>1000</v>
      </c>
      <c r="D23" s="6">
        <f t="shared" si="7"/>
        <v>2000</v>
      </c>
      <c r="E23" s="7">
        <f t="shared" si="0"/>
        <v>375</v>
      </c>
      <c r="F23" s="8"/>
      <c r="G23" s="6">
        <f t="shared" si="8"/>
        <v>11200</v>
      </c>
      <c r="H23" s="9">
        <f t="shared" si="9"/>
        <v>8200</v>
      </c>
      <c r="I23" s="8"/>
      <c r="J23" s="10">
        <f t="shared" si="1"/>
        <v>666.6666666666666</v>
      </c>
      <c r="K23" s="11">
        <f t="shared" si="2"/>
        <v>0.012</v>
      </c>
      <c r="L23" s="15">
        <f t="shared" si="3"/>
        <v>2.7333333333333334</v>
      </c>
      <c r="M23" s="13">
        <f t="shared" si="4"/>
      </c>
      <c r="N23" s="17">
        <f t="shared" si="5"/>
        <v>1</v>
      </c>
    </row>
    <row r="24" spans="2:14" ht="12.75">
      <c r="B24" s="38">
        <v>9</v>
      </c>
      <c r="C24" s="6">
        <f t="shared" si="6"/>
        <v>1000</v>
      </c>
      <c r="D24" s="6">
        <f t="shared" si="7"/>
        <v>2250</v>
      </c>
      <c r="E24" s="7">
        <f t="shared" si="0"/>
        <v>361.1111111111111</v>
      </c>
      <c r="F24" s="8"/>
      <c r="G24" s="6">
        <f t="shared" si="8"/>
        <v>12600</v>
      </c>
      <c r="H24" s="9">
        <f t="shared" si="9"/>
        <v>9350</v>
      </c>
      <c r="I24" s="8"/>
      <c r="J24" s="10">
        <f t="shared" si="1"/>
        <v>750</v>
      </c>
      <c r="K24" s="11">
        <f t="shared" si="2"/>
        <v>0.012</v>
      </c>
      <c r="L24" s="15">
        <f t="shared" si="3"/>
        <v>2.876923076923077</v>
      </c>
      <c r="M24" s="13">
        <f t="shared" si="4"/>
      </c>
      <c r="N24" s="17">
        <f t="shared" si="5"/>
        <v>1</v>
      </c>
    </row>
    <row r="25" spans="2:14" ht="12.75">
      <c r="B25" s="38">
        <v>10</v>
      </c>
      <c r="C25" s="6">
        <f t="shared" si="6"/>
        <v>1000</v>
      </c>
      <c r="D25" s="6">
        <f t="shared" si="7"/>
        <v>2500</v>
      </c>
      <c r="E25" s="7">
        <f t="shared" si="0"/>
        <v>350</v>
      </c>
      <c r="F25" s="8"/>
      <c r="G25" s="6">
        <f t="shared" si="8"/>
        <v>14000</v>
      </c>
      <c r="H25" s="9">
        <f t="shared" si="9"/>
        <v>10500</v>
      </c>
      <c r="I25" s="8"/>
      <c r="J25" s="10">
        <f t="shared" si="1"/>
        <v>833.3333333333334</v>
      </c>
      <c r="K25" s="11">
        <f t="shared" si="2"/>
        <v>0.012</v>
      </c>
      <c r="L25" s="15">
        <f>IF(H25&lt;&gt;0,IF(SUM(C25+D25)&lt;&gt;0,SUM(H25/SUM(C25+D25)),0),0)</f>
        <v>3</v>
      </c>
      <c r="M25" s="13">
        <f t="shared" si="4"/>
      </c>
      <c r="N25" s="17">
        <f t="shared" si="5"/>
        <v>1</v>
      </c>
    </row>
    <row r="26" spans="2:13" ht="12.75">
      <c r="B26" s="34" t="s">
        <v>54</v>
      </c>
      <c r="M26" s="13"/>
    </row>
    <row r="27" spans="2:13" ht="12.75">
      <c r="B27" s="34" t="s">
        <v>55</v>
      </c>
      <c r="M27" s="13"/>
    </row>
    <row r="28" spans="2:13" ht="12.75">
      <c r="B28" s="34" t="s">
        <v>56</v>
      </c>
      <c r="M28" s="13"/>
    </row>
    <row r="29" ht="12.75">
      <c r="M29" s="13"/>
    </row>
    <row r="30" ht="12.75"/>
    <row r="31" ht="18">
      <c r="B31" s="18" t="s">
        <v>9</v>
      </c>
    </row>
    <row r="32" ht="12.75">
      <c r="B32" s="16" t="s">
        <v>17</v>
      </c>
    </row>
    <row r="33" ht="12.75"/>
    <row r="34" spans="3:12" ht="18" customHeight="1">
      <c r="C34" s="50" t="s">
        <v>15</v>
      </c>
      <c r="D34" s="52"/>
      <c r="E34" s="51"/>
      <c r="G34" s="50" t="s">
        <v>14</v>
      </c>
      <c r="H34" s="51"/>
      <c r="J34" s="65" t="s">
        <v>19</v>
      </c>
      <c r="K34" s="66"/>
      <c r="L34" s="67"/>
    </row>
    <row r="35" spans="2:12" ht="30" customHeight="1">
      <c r="B35" s="40" t="s">
        <v>0</v>
      </c>
      <c r="C35" s="41" t="s">
        <v>1</v>
      </c>
      <c r="D35" s="41" t="s">
        <v>10</v>
      </c>
      <c r="E35" s="41" t="s">
        <v>3</v>
      </c>
      <c r="G35" s="41" t="s">
        <v>2</v>
      </c>
      <c r="H35" s="41" t="s">
        <v>4</v>
      </c>
      <c r="J35" s="41" t="s">
        <v>5</v>
      </c>
      <c r="K35" s="41" t="s">
        <v>18</v>
      </c>
      <c r="L35" s="41" t="s">
        <v>12</v>
      </c>
    </row>
    <row r="36" spans="2:14" ht="12.75">
      <c r="B36" s="12">
        <f aca="true" t="shared" si="10" ref="B36:B46">SUM(J15*K36)</f>
        <v>0</v>
      </c>
      <c r="C36" s="6">
        <f>SUM($E$5)</f>
        <v>1000</v>
      </c>
      <c r="D36" s="6">
        <f>SUM(D15)</f>
        <v>0</v>
      </c>
      <c r="E36" s="7">
        <f aca="true" t="shared" si="11" ref="E36:E46">IF(B36&lt;&gt;0,IF(D36&lt;&gt;0,SUM((C36+D36)/B36),0),0)</f>
        <v>0</v>
      </c>
      <c r="F36" s="8"/>
      <c r="G36" s="6">
        <f>SUM($E$8*B36)</f>
        <v>0</v>
      </c>
      <c r="H36" s="9">
        <f>SUM(G36-(C36+D36))</f>
        <v>-1000</v>
      </c>
      <c r="I36" s="8"/>
      <c r="J36" s="10">
        <f>SUM(J15)</f>
        <v>0</v>
      </c>
      <c r="K36" s="39">
        <v>0</v>
      </c>
      <c r="L36" s="15">
        <f aca="true" t="shared" si="12" ref="L36:L46">IF(H36&lt;&gt;0,IF(SUM(C36+D36)&lt;&gt;0,SUM(H36/SUM(C36+D36)),0),0)</f>
        <v>-1</v>
      </c>
      <c r="M36" s="13">
        <f aca="true" t="shared" si="13" ref="M36:M46">IF(N36=8,"",IF(N36=2,"&lt;&lt; Profit Point",""))</f>
      </c>
      <c r="N36" s="17">
        <f aca="true" t="shared" si="14" ref="N36:N46">IF(SUM(L36)&lt;0,8,IF(N35=8,2,1))</f>
        <v>8</v>
      </c>
    </row>
    <row r="37" spans="2:14" ht="12.75">
      <c r="B37" s="12">
        <f t="shared" si="10"/>
        <v>0.08333333333333333</v>
      </c>
      <c r="C37" s="6">
        <f aca="true" t="shared" si="15" ref="C37:C46">SUM($E$5)</f>
        <v>1000</v>
      </c>
      <c r="D37" s="6">
        <f aca="true" t="shared" si="16" ref="D37:D46">SUM(D16)</f>
        <v>250</v>
      </c>
      <c r="E37" s="7">
        <f t="shared" si="11"/>
        <v>15000</v>
      </c>
      <c r="F37" s="8"/>
      <c r="G37" s="6">
        <f aca="true" t="shared" si="17" ref="G37:G46">SUM($E$8*B37)</f>
        <v>116.66666666666666</v>
      </c>
      <c r="H37" s="9">
        <f aca="true" t="shared" si="18" ref="H37:H46">SUM(G37-(C37+D37))</f>
        <v>-1133.3333333333333</v>
      </c>
      <c r="I37" s="8"/>
      <c r="J37" s="10">
        <f aca="true" t="shared" si="19" ref="J37:J46">SUM(J16)</f>
        <v>83.33333333333333</v>
      </c>
      <c r="K37" s="39">
        <v>0.001</v>
      </c>
      <c r="L37" s="15">
        <f t="shared" si="12"/>
        <v>-0.9066666666666666</v>
      </c>
      <c r="M37" s="13">
        <f t="shared" si="13"/>
      </c>
      <c r="N37" s="17">
        <f t="shared" si="14"/>
        <v>8</v>
      </c>
    </row>
    <row r="38" spans="2:14" ht="12.75">
      <c r="B38" s="12">
        <f t="shared" si="10"/>
        <v>0.3333333333333333</v>
      </c>
      <c r="C38" s="6">
        <f t="shared" si="15"/>
        <v>1000</v>
      </c>
      <c r="D38" s="6">
        <f t="shared" si="16"/>
        <v>500</v>
      </c>
      <c r="E38" s="7">
        <f t="shared" si="11"/>
        <v>4500</v>
      </c>
      <c r="F38" s="8"/>
      <c r="G38" s="6">
        <f t="shared" si="17"/>
        <v>466.66666666666663</v>
      </c>
      <c r="H38" s="9">
        <f t="shared" si="18"/>
        <v>-1033.3333333333335</v>
      </c>
      <c r="I38" s="8"/>
      <c r="J38" s="10">
        <f t="shared" si="19"/>
        <v>166.66666666666666</v>
      </c>
      <c r="K38" s="39">
        <v>0.002</v>
      </c>
      <c r="L38" s="15">
        <f t="shared" si="12"/>
        <v>-0.688888888888889</v>
      </c>
      <c r="M38" s="13">
        <f t="shared" si="13"/>
      </c>
      <c r="N38" s="17">
        <f t="shared" si="14"/>
        <v>8</v>
      </c>
    </row>
    <row r="39" spans="2:14" ht="12.75">
      <c r="B39" s="12">
        <f t="shared" si="10"/>
        <v>0.75</v>
      </c>
      <c r="C39" s="6">
        <f t="shared" si="15"/>
        <v>1000</v>
      </c>
      <c r="D39" s="6">
        <f t="shared" si="16"/>
        <v>750</v>
      </c>
      <c r="E39" s="7">
        <f t="shared" si="11"/>
        <v>2333.3333333333335</v>
      </c>
      <c r="F39" s="8"/>
      <c r="G39" s="6">
        <f t="shared" si="17"/>
        <v>1050</v>
      </c>
      <c r="H39" s="9">
        <f t="shared" si="18"/>
        <v>-700</v>
      </c>
      <c r="I39" s="8"/>
      <c r="J39" s="10">
        <f t="shared" si="19"/>
        <v>250</v>
      </c>
      <c r="K39" s="39">
        <v>0.003</v>
      </c>
      <c r="L39" s="15">
        <f t="shared" si="12"/>
        <v>-0.4</v>
      </c>
      <c r="M39" s="13">
        <f t="shared" si="13"/>
      </c>
      <c r="N39" s="17">
        <f t="shared" si="14"/>
        <v>8</v>
      </c>
    </row>
    <row r="40" spans="2:14" ht="12.75">
      <c r="B40" s="12">
        <f t="shared" si="10"/>
        <v>1.3333333333333333</v>
      </c>
      <c r="C40" s="6">
        <f t="shared" si="15"/>
        <v>1000</v>
      </c>
      <c r="D40" s="6">
        <f t="shared" si="16"/>
        <v>1000</v>
      </c>
      <c r="E40" s="7">
        <f t="shared" si="11"/>
        <v>1500</v>
      </c>
      <c r="F40" s="8"/>
      <c r="G40" s="6">
        <f t="shared" si="17"/>
        <v>1866.6666666666665</v>
      </c>
      <c r="H40" s="9">
        <f t="shared" si="18"/>
        <v>-133.33333333333348</v>
      </c>
      <c r="I40" s="8"/>
      <c r="J40" s="10">
        <f t="shared" si="19"/>
        <v>333.3333333333333</v>
      </c>
      <c r="K40" s="39">
        <v>0.004</v>
      </c>
      <c r="L40" s="15">
        <f t="shared" si="12"/>
        <v>-0.06666666666666675</v>
      </c>
      <c r="M40" s="13">
        <f t="shared" si="13"/>
      </c>
      <c r="N40" s="17">
        <f t="shared" si="14"/>
        <v>8</v>
      </c>
    </row>
    <row r="41" spans="2:14" ht="12.75">
      <c r="B41" s="12">
        <f t="shared" si="10"/>
        <v>2.0833333333333335</v>
      </c>
      <c r="C41" s="6">
        <f t="shared" si="15"/>
        <v>1000</v>
      </c>
      <c r="D41" s="6">
        <f t="shared" si="16"/>
        <v>1250</v>
      </c>
      <c r="E41" s="7">
        <f t="shared" si="11"/>
        <v>1080</v>
      </c>
      <c r="F41" s="8"/>
      <c r="G41" s="6">
        <f t="shared" si="17"/>
        <v>2916.666666666667</v>
      </c>
      <c r="H41" s="9">
        <f t="shared" si="18"/>
        <v>666.666666666667</v>
      </c>
      <c r="I41" s="8"/>
      <c r="J41" s="10">
        <f t="shared" si="19"/>
        <v>416.6666666666667</v>
      </c>
      <c r="K41" s="39">
        <v>0.005</v>
      </c>
      <c r="L41" s="15">
        <f t="shared" si="12"/>
        <v>0.29629629629629645</v>
      </c>
      <c r="M41" s="13" t="str">
        <f t="shared" si="13"/>
        <v>&lt;&lt; Profit Point</v>
      </c>
      <c r="N41" s="17">
        <f t="shared" si="14"/>
        <v>2</v>
      </c>
    </row>
    <row r="42" spans="2:14" ht="12.75">
      <c r="B42" s="12">
        <f t="shared" si="10"/>
        <v>3</v>
      </c>
      <c r="C42" s="6">
        <f t="shared" si="15"/>
        <v>1000</v>
      </c>
      <c r="D42" s="6">
        <f t="shared" si="16"/>
        <v>1500</v>
      </c>
      <c r="E42" s="7">
        <f t="shared" si="11"/>
        <v>833.3333333333334</v>
      </c>
      <c r="F42" s="8"/>
      <c r="G42" s="6">
        <f t="shared" si="17"/>
        <v>4200</v>
      </c>
      <c r="H42" s="9">
        <f t="shared" si="18"/>
        <v>1700</v>
      </c>
      <c r="I42" s="8"/>
      <c r="J42" s="10">
        <f t="shared" si="19"/>
        <v>500</v>
      </c>
      <c r="K42" s="39">
        <v>0.006</v>
      </c>
      <c r="L42" s="15">
        <f t="shared" si="12"/>
        <v>0.68</v>
      </c>
      <c r="M42" s="13">
        <f t="shared" si="13"/>
      </c>
      <c r="N42" s="17">
        <f t="shared" si="14"/>
        <v>1</v>
      </c>
    </row>
    <row r="43" spans="2:14" ht="12.75">
      <c r="B43" s="12">
        <f t="shared" si="10"/>
        <v>4.083333333333334</v>
      </c>
      <c r="C43" s="6">
        <f t="shared" si="15"/>
        <v>1000</v>
      </c>
      <c r="D43" s="6">
        <f t="shared" si="16"/>
        <v>1750</v>
      </c>
      <c r="E43" s="7">
        <f t="shared" si="11"/>
        <v>673.4693877551019</v>
      </c>
      <c r="F43" s="8"/>
      <c r="G43" s="6">
        <f t="shared" si="17"/>
        <v>5716.666666666668</v>
      </c>
      <c r="H43" s="9">
        <f t="shared" si="18"/>
        <v>2966.666666666668</v>
      </c>
      <c r="I43" s="8"/>
      <c r="J43" s="10">
        <f t="shared" si="19"/>
        <v>583.3333333333334</v>
      </c>
      <c r="K43" s="39">
        <v>0.007</v>
      </c>
      <c r="L43" s="15">
        <f t="shared" si="12"/>
        <v>1.0787878787878793</v>
      </c>
      <c r="M43" s="13">
        <f t="shared" si="13"/>
      </c>
      <c r="N43" s="17">
        <f t="shared" si="14"/>
        <v>1</v>
      </c>
    </row>
    <row r="44" spans="2:14" ht="12.75">
      <c r="B44" s="12">
        <f t="shared" si="10"/>
        <v>5.333333333333333</v>
      </c>
      <c r="C44" s="6">
        <f t="shared" si="15"/>
        <v>1000</v>
      </c>
      <c r="D44" s="6">
        <f t="shared" si="16"/>
        <v>2000</v>
      </c>
      <c r="E44" s="7">
        <f t="shared" si="11"/>
        <v>562.5</v>
      </c>
      <c r="F44" s="8"/>
      <c r="G44" s="6">
        <f t="shared" si="17"/>
        <v>7466.666666666666</v>
      </c>
      <c r="H44" s="9">
        <f t="shared" si="18"/>
        <v>4466.666666666666</v>
      </c>
      <c r="I44" s="8"/>
      <c r="J44" s="10">
        <f t="shared" si="19"/>
        <v>666.6666666666666</v>
      </c>
      <c r="K44" s="39">
        <v>0.008</v>
      </c>
      <c r="L44" s="15">
        <f t="shared" si="12"/>
        <v>1.4888888888888887</v>
      </c>
      <c r="M44" s="13">
        <f t="shared" si="13"/>
      </c>
      <c r="N44" s="17">
        <f t="shared" si="14"/>
        <v>1</v>
      </c>
    </row>
    <row r="45" spans="2:14" ht="12.75">
      <c r="B45" s="12">
        <f t="shared" si="10"/>
        <v>6.749999999999999</v>
      </c>
      <c r="C45" s="6">
        <f t="shared" si="15"/>
        <v>1000</v>
      </c>
      <c r="D45" s="6">
        <f t="shared" si="16"/>
        <v>2250</v>
      </c>
      <c r="E45" s="7">
        <f t="shared" si="11"/>
        <v>481.4814814814815</v>
      </c>
      <c r="F45" s="8"/>
      <c r="G45" s="6">
        <f t="shared" si="17"/>
        <v>9449.999999999998</v>
      </c>
      <c r="H45" s="9">
        <f t="shared" si="18"/>
        <v>6199.999999999998</v>
      </c>
      <c r="I45" s="8"/>
      <c r="J45" s="10">
        <f t="shared" si="19"/>
        <v>750</v>
      </c>
      <c r="K45" s="39">
        <v>0.009</v>
      </c>
      <c r="L45" s="15">
        <f t="shared" si="12"/>
        <v>1.9076923076923071</v>
      </c>
      <c r="M45" s="13">
        <f t="shared" si="13"/>
      </c>
      <c r="N45" s="17">
        <f t="shared" si="14"/>
        <v>1</v>
      </c>
    </row>
    <row r="46" spans="2:14" ht="12.75">
      <c r="B46" s="12">
        <f t="shared" si="10"/>
        <v>8.333333333333334</v>
      </c>
      <c r="C46" s="6">
        <f t="shared" si="15"/>
        <v>1000</v>
      </c>
      <c r="D46" s="6">
        <f t="shared" si="16"/>
        <v>2500</v>
      </c>
      <c r="E46" s="7">
        <f t="shared" si="11"/>
        <v>419.99999999999994</v>
      </c>
      <c r="F46" s="8"/>
      <c r="G46" s="6">
        <f t="shared" si="17"/>
        <v>11666.666666666668</v>
      </c>
      <c r="H46" s="9">
        <f t="shared" si="18"/>
        <v>8166.666666666668</v>
      </c>
      <c r="I46" s="8"/>
      <c r="J46" s="10">
        <f t="shared" si="19"/>
        <v>833.3333333333334</v>
      </c>
      <c r="K46" s="39">
        <v>0.01</v>
      </c>
      <c r="L46" s="15">
        <f t="shared" si="12"/>
        <v>2.3333333333333335</v>
      </c>
      <c r="M46" s="13">
        <f t="shared" si="13"/>
      </c>
      <c r="N46" s="17">
        <f t="shared" si="14"/>
        <v>1</v>
      </c>
    </row>
    <row r="47" ht="12.75">
      <c r="B47" s="34" t="s">
        <v>58</v>
      </c>
    </row>
    <row r="48" ht="12.75"/>
    <row r="49" ht="12.75"/>
    <row r="50" spans="1:10" ht="12.75">
      <c r="A50" s="36" t="s">
        <v>20</v>
      </c>
      <c r="B50" s="45" t="s">
        <v>21</v>
      </c>
      <c r="C50" s="46"/>
      <c r="D50" s="46"/>
      <c r="E50" s="46"/>
      <c r="F50" s="46"/>
      <c r="G50" s="46"/>
      <c r="H50" s="46"/>
      <c r="I50" s="46"/>
      <c r="J50" s="47"/>
    </row>
    <row r="51" spans="2:13" ht="12.75" customHeight="1">
      <c r="B51" s="45"/>
      <c r="C51" s="46"/>
      <c r="D51" s="46"/>
      <c r="E51" s="46"/>
      <c r="F51" s="46"/>
      <c r="G51" s="46"/>
      <c r="H51" s="46"/>
      <c r="I51" s="46"/>
      <c r="J51" s="47"/>
      <c r="K51" s="48" t="str">
        <f>Admin!A2</f>
        <v>IntactAuto.com</v>
      </c>
      <c r="L51" s="49"/>
      <c r="M51" s="49"/>
    </row>
    <row r="52" spans="2:16" ht="12.75" customHeight="1">
      <c r="B52" s="45"/>
      <c r="C52" s="46"/>
      <c r="D52" s="46"/>
      <c r="E52" s="46"/>
      <c r="F52" s="46"/>
      <c r="G52" s="46"/>
      <c r="H52" s="46"/>
      <c r="I52" s="46"/>
      <c r="J52" s="47"/>
      <c r="K52" s="48"/>
      <c r="L52" s="49"/>
      <c r="M52" s="49"/>
      <c r="N52" s="33"/>
      <c r="O52" s="33"/>
      <c r="P52" s="33"/>
    </row>
    <row r="53" spans="2:16" ht="12.75" customHeight="1">
      <c r="B53" s="45"/>
      <c r="C53" s="46"/>
      <c r="D53" s="46"/>
      <c r="E53" s="46"/>
      <c r="F53" s="46"/>
      <c r="G53" s="46"/>
      <c r="H53" s="46"/>
      <c r="I53" s="46"/>
      <c r="J53" s="47"/>
      <c r="K53" s="44" t="str">
        <f>Admin!A3</f>
        <v>Created 01/04/2009, © All Right Reserved</v>
      </c>
      <c r="L53" s="44"/>
      <c r="M53" s="44"/>
      <c r="N53" s="35"/>
      <c r="O53" s="35"/>
      <c r="P53" s="33"/>
    </row>
    <row r="54" spans="10:14" ht="12.75">
      <c r="J54" s="35"/>
      <c r="N54" s="2"/>
    </row>
  </sheetData>
  <sheetProtection password="E2F5" sheet="1" objects="1" scenarios="1" selectLockedCells="1"/>
  <mergeCells count="14">
    <mergeCell ref="C13:E13"/>
    <mergeCell ref="C34:E34"/>
    <mergeCell ref="J8:L9"/>
    <mergeCell ref="J5:L6"/>
    <mergeCell ref="J13:L13"/>
    <mergeCell ref="J34:L34"/>
    <mergeCell ref="G13:H13"/>
    <mergeCell ref="K53:M53"/>
    <mergeCell ref="B53:J53"/>
    <mergeCell ref="K51:M52"/>
    <mergeCell ref="G34:H34"/>
    <mergeCell ref="B50:J50"/>
    <mergeCell ref="B51:J51"/>
    <mergeCell ref="B52:J52"/>
  </mergeCells>
  <conditionalFormatting sqref="G36:H46 G15:H25">
    <cfRule type="cellIs" priority="1" dxfId="0" operator="lessThan" stopIfTrue="1">
      <formula>0</formula>
    </cfRule>
  </conditionalFormatting>
  <conditionalFormatting sqref="J36:J46 L36:L46 J15:L25">
    <cfRule type="cellIs" priority="2" dxfId="0" operator="lessThanOrEqual" stopIfTrue="1">
      <formula>0</formula>
    </cfRule>
  </conditionalFormatting>
  <printOptions horizontalCentered="1" verticalCentered="1"/>
  <pageMargins left="0.25" right="0.25" top="0.25" bottom="0.25" header="0" footer="0"/>
  <pageSetup blackAndWhite="1" horizontalDpi="300" verticalDpi="300" orientation="landscape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A3"/>
  <sheetViews>
    <sheetView workbookViewId="0" topLeftCell="A1">
      <selection activeCell="A12" sqref="A12"/>
    </sheetView>
  </sheetViews>
  <sheetFormatPr defaultColWidth="9.140625" defaultRowHeight="12.75"/>
  <cols>
    <col min="1" max="1" width="25.7109375" style="0" customWidth="1"/>
  </cols>
  <sheetData>
    <row r="2" ht="12.75">
      <c r="A2" t="s">
        <v>35</v>
      </c>
    </row>
    <row r="3" ht="12.75">
      <c r="A3" t="s">
        <v>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IntactAuto</dc:creator>
  <cp:keywords/>
  <dc:description/>
  <cp:lastModifiedBy>Charles Schruefer</cp:lastModifiedBy>
  <cp:lastPrinted>2009-01-04T23:36:00Z</cp:lastPrinted>
  <dcterms:created xsi:type="dcterms:W3CDTF">2009-01-04T11:21:35Z</dcterms:created>
  <dcterms:modified xsi:type="dcterms:W3CDTF">2011-02-05T10:51:33Z</dcterms:modified>
  <cp:category/>
  <cp:version/>
  <cp:contentType/>
  <cp:contentStatus/>
</cp:coreProperties>
</file>